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eb\MRZ\"/>
    </mc:Choice>
  </mc:AlternateContent>
  <bookViews>
    <workbookView xWindow="240" yWindow="36" windowWidth="20112" windowHeight="8016"/>
  </bookViews>
  <sheets>
    <sheet name="Tab5.2" sheetId="6" r:id="rId1"/>
  </sheets>
  <definedNames>
    <definedName name="n">'Tab5.2'!$B$11</definedName>
  </definedNames>
  <calcPr calcId="162913"/>
</workbook>
</file>

<file path=xl/calcChain.xml><?xml version="1.0" encoding="utf-8"?>
<calcChain xmlns="http://schemas.openxmlformats.org/spreadsheetml/2006/main">
  <c r="C16" i="6" l="1"/>
  <c r="C20" i="6" s="1"/>
  <c r="B11" i="6" l="1"/>
  <c r="D10" i="6" s="1"/>
  <c r="F10" i="6" s="1"/>
  <c r="D5" i="6" l="1"/>
  <c r="F5" i="6" s="1"/>
  <c r="D9" i="6"/>
  <c r="F9" i="6" s="1"/>
  <c r="D4" i="6"/>
  <c r="F4" i="6" s="1"/>
  <c r="D8" i="6"/>
  <c r="F8" i="6" s="1"/>
  <c r="D7" i="6"/>
  <c r="F7" i="6" s="1"/>
  <c r="D3" i="6"/>
  <c r="F3" i="6" s="1"/>
  <c r="D11" i="6"/>
  <c r="D2" i="6"/>
  <c r="D6" i="6"/>
  <c r="F6" i="6" s="1"/>
  <c r="F2" i="6" l="1"/>
  <c r="F11" i="6" s="1"/>
  <c r="E2" i="6"/>
  <c r="E3" i="6" s="1"/>
  <c r="E4" i="6" s="1"/>
  <c r="E5" i="6" s="1"/>
  <c r="E6" i="6" s="1"/>
  <c r="E7" i="6" s="1"/>
  <c r="E8" i="6" s="1"/>
  <c r="E9" i="6" s="1"/>
  <c r="E10" i="6" s="1"/>
  <c r="H5" i="6" l="1"/>
  <c r="H9" i="6"/>
  <c r="I3" i="6"/>
  <c r="H4" i="6"/>
  <c r="H8" i="6"/>
  <c r="I8" i="6"/>
  <c r="I4" i="6"/>
  <c r="I9" i="6"/>
  <c r="I5" i="6"/>
  <c r="H3" i="6"/>
  <c r="H7" i="6"/>
  <c r="H2" i="6"/>
  <c r="H6" i="6"/>
  <c r="H10" i="6"/>
  <c r="I10" i="6"/>
  <c r="I6" i="6"/>
  <c r="I2" i="6"/>
  <c r="I7" i="6"/>
  <c r="G8" i="6"/>
  <c r="G9" i="6"/>
  <c r="G7" i="6"/>
  <c r="G2" i="6"/>
  <c r="G6" i="6"/>
  <c r="G10" i="6"/>
  <c r="G4" i="6"/>
  <c r="G5" i="6"/>
  <c r="C14" i="6"/>
  <c r="G3" i="6"/>
  <c r="H11" i="6" l="1"/>
  <c r="I11" i="6"/>
  <c r="G11" i="6"/>
  <c r="C15" i="6" s="1"/>
  <c r="C17" i="6" l="1"/>
  <c r="C18" i="6"/>
  <c r="C19" i="6" s="1"/>
</calcChain>
</file>

<file path=xl/sharedStrings.xml><?xml version="1.0" encoding="utf-8"?>
<sst xmlns="http://schemas.openxmlformats.org/spreadsheetml/2006/main" count="27" uniqueCount="27">
  <si>
    <r>
      <t>n</t>
    </r>
    <r>
      <rPr>
        <vertAlign val="subscript"/>
        <sz val="11"/>
        <color theme="1"/>
        <rFont val="Calibri"/>
        <family val="2"/>
        <scheme val="minor"/>
      </rPr>
      <t>i</t>
    </r>
  </si>
  <si>
    <t>Rendimenti</t>
  </si>
  <si>
    <t>46-50</t>
  </si>
  <si>
    <t>50-54</t>
  </si>
  <si>
    <t>54-58</t>
  </si>
  <si>
    <t>58-62</t>
  </si>
  <si>
    <t>62-66</t>
  </si>
  <si>
    <t>66-70</t>
  </si>
  <si>
    <t>70-74</t>
  </si>
  <si>
    <t>74-78</t>
  </si>
  <si>
    <t>78-82</t>
  </si>
  <si>
    <t>TOTALE</t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</si>
  <si>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</si>
  <si>
    <r>
      <t>f</t>
    </r>
    <r>
      <rPr>
        <vertAlign val="subscript"/>
        <sz val="11"/>
        <color theme="1"/>
        <rFont val="Calibri"/>
        <family val="2"/>
        <scheme val="minor"/>
      </rPr>
      <t>i</t>
    </r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</si>
  <si>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</t>
    </r>
  </si>
  <si>
    <r>
      <t>(x</t>
    </r>
    <r>
      <rPr>
        <vertAlign val="subscript"/>
        <sz val="11"/>
        <color theme="1"/>
        <rFont val="Calibri"/>
        <family val="2"/>
        <scheme val="minor"/>
      </rPr>
      <t xml:space="preserve">i - </t>
    </r>
    <r>
      <rPr>
        <sz val="11"/>
        <color theme="1"/>
        <rFont val="Calibri"/>
        <family val="2"/>
        <scheme val="minor"/>
      </rPr>
      <t>M)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</t>
    </r>
  </si>
  <si>
    <t>M=</t>
  </si>
  <si>
    <t>σ=</t>
  </si>
  <si>
    <r>
      <t>f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'</t>
    </r>
  </si>
  <si>
    <r>
      <t>(x</t>
    </r>
    <r>
      <rPr>
        <vertAlign val="subscript"/>
        <sz val="11"/>
        <color theme="1"/>
        <rFont val="Calibri"/>
        <family val="2"/>
        <scheme val="minor"/>
      </rPr>
      <t xml:space="preserve">i - </t>
    </r>
    <r>
      <rPr>
        <sz val="11"/>
        <color theme="1"/>
        <rFont val="Calibri"/>
        <family val="2"/>
        <scheme val="minor"/>
      </rPr>
      <t>M)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</t>
    </r>
  </si>
  <si>
    <t>γ=</t>
  </si>
  <si>
    <r>
      <t>(x</t>
    </r>
    <r>
      <rPr>
        <vertAlign val="subscript"/>
        <sz val="11"/>
        <color theme="1"/>
        <rFont val="Calibri"/>
        <family val="2"/>
        <scheme val="minor"/>
      </rPr>
      <t xml:space="preserve">i - </t>
    </r>
    <r>
      <rPr>
        <sz val="11"/>
        <color theme="1"/>
        <rFont val="Calibri"/>
        <family val="2"/>
        <scheme val="minor"/>
      </rPr>
      <t>M)</t>
    </r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</t>
    </r>
  </si>
  <si>
    <t>Ku=</t>
  </si>
  <si>
    <t>Kutilde=</t>
  </si>
  <si>
    <r>
      <t>σ</t>
    </r>
    <r>
      <rPr>
        <vertAlign val="subscript"/>
        <sz val="11"/>
        <color theme="1"/>
        <rFont val="Calibri"/>
        <family val="2"/>
        <scheme val="minor"/>
      </rPr>
      <t>corr</t>
    </r>
    <r>
      <rPr>
        <sz val="11"/>
        <color theme="1"/>
        <rFont val="Calibri"/>
        <family val="2"/>
        <scheme val="minor"/>
      </rPr>
      <t>=</t>
    </r>
  </si>
  <si>
    <r>
      <t>Kutilde</t>
    </r>
    <r>
      <rPr>
        <vertAlign val="subscript"/>
        <sz val="11"/>
        <color theme="1"/>
        <rFont val="Calibri"/>
        <family val="2"/>
        <scheme val="minor"/>
      </rPr>
      <t>corr</t>
    </r>
    <r>
      <rPr>
        <sz val="11"/>
        <color theme="1"/>
        <rFont val="Calibri"/>
        <family val="2"/>
        <scheme val="minor"/>
      </rPr>
      <t>=</t>
    </r>
  </si>
  <si>
    <r>
      <t>Osservazione: per caloclare Kutilde</t>
    </r>
    <r>
      <rPr>
        <vertAlign val="subscript"/>
        <sz val="11"/>
        <color theme="1"/>
        <rFont val="Calibri"/>
        <family val="2"/>
        <scheme val="minor"/>
      </rPr>
      <t>corr</t>
    </r>
    <r>
      <rPr>
        <sz val="11"/>
        <color theme="1"/>
        <rFont val="Calibri"/>
        <family val="2"/>
        <scheme val="minor"/>
      </rPr>
      <t xml:space="preserve"> è stata utitlizzata la formula (v. p. 189)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</si>
</sst>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731520</xdr:colOff>
      <xdr:row>22</xdr:row>
      <xdr:rowOff>91440</xdr:rowOff>
    </xdr:from>
    <xdr:to>
      <xdr:col>16</xdr:col>
      <xdr:colOff>67413</xdr:colOff>
      <xdr:row>28</xdr:row>
      <xdr:rowOff>79874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" y="4191000"/>
          <a:ext cx="9333333" cy="1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20" sqref="C20"/>
    </sheetView>
  </sheetViews>
  <sheetFormatPr defaultRowHeight="14.4" x14ac:dyDescent="0.3"/>
  <cols>
    <col min="1" max="1" width="12.33203125" customWidth="1"/>
    <col min="2" max="6" width="7.6640625" customWidth="1"/>
    <col min="7" max="7" width="10.109375" customWidth="1"/>
    <col min="8" max="8" width="11.33203125" customWidth="1"/>
    <col min="9" max="9" width="11.44140625" customWidth="1"/>
  </cols>
  <sheetData>
    <row r="1" spans="1:9" ht="16.8" x14ac:dyDescent="0.35">
      <c r="A1" s="2" t="s">
        <v>1</v>
      </c>
      <c r="B1" s="2" t="s">
        <v>0</v>
      </c>
      <c r="C1" s="2" t="s">
        <v>12</v>
      </c>
      <c r="D1" s="2" t="s">
        <v>13</v>
      </c>
      <c r="E1" s="2" t="s">
        <v>18</v>
      </c>
      <c r="F1" s="2" t="s">
        <v>14</v>
      </c>
      <c r="G1" s="2" t="s">
        <v>15</v>
      </c>
      <c r="H1" s="2" t="s">
        <v>19</v>
      </c>
      <c r="I1" s="2" t="s">
        <v>21</v>
      </c>
    </row>
    <row r="2" spans="1:9" x14ac:dyDescent="0.3">
      <c r="A2" s="1" t="s">
        <v>2</v>
      </c>
      <c r="B2" s="4">
        <v>1</v>
      </c>
      <c r="C2" s="4">
        <v>48</v>
      </c>
      <c r="D2" s="5">
        <f>B2/B$11</f>
        <v>8.8495575221238937E-3</v>
      </c>
      <c r="E2" s="5">
        <f>D2</f>
        <v>8.8495575221238937E-3</v>
      </c>
      <c r="F2" s="5">
        <f t="shared" ref="F2:F10" si="0">C2*D2</f>
        <v>0.4247787610619469</v>
      </c>
      <c r="G2" s="6">
        <f>(POWER(C2-$F$11,2))*D2</f>
        <v>2.2554735369191286</v>
      </c>
      <c r="H2" s="5">
        <f>(POWER(C2-$F$11,3))*D2</f>
        <v>-36.007736819487675</v>
      </c>
      <c r="I2" s="5">
        <f>(POWER(C2-$F$11,4))*D2</f>
        <v>574.84917895890067</v>
      </c>
    </row>
    <row r="3" spans="1:9" x14ac:dyDescent="0.3">
      <c r="A3" s="1" t="s">
        <v>3</v>
      </c>
      <c r="B3" s="4">
        <v>3</v>
      </c>
      <c r="C3" s="4">
        <v>52</v>
      </c>
      <c r="D3" s="5">
        <f t="shared" ref="D3:D11" si="1">B3/B$11</f>
        <v>2.6548672566371681E-2</v>
      </c>
      <c r="E3" s="5">
        <f>E2+D3</f>
        <v>3.5398230088495575E-2</v>
      </c>
      <c r="F3" s="5">
        <f t="shared" si="0"/>
        <v>1.3805309734513274</v>
      </c>
      <c r="G3" s="6">
        <f t="shared" ref="G3:G10" si="2">(POWER(C3-$F$11,2))*D3</f>
        <v>3.8004874914841458</v>
      </c>
      <c r="H3" s="5">
        <f t="shared" ref="H3:H10" si="3">(POWER(C3-$F$11,3))*D3</f>
        <v>-45.471319367137738</v>
      </c>
      <c r="I3" s="5">
        <f t="shared" ref="I3:I10" si="4">(POWER(C3-$F$11,4))*D3</f>
        <v>544.04622818026746</v>
      </c>
    </row>
    <row r="4" spans="1:9" x14ac:dyDescent="0.3">
      <c r="A4" s="1" t="s">
        <v>4</v>
      </c>
      <c r="B4" s="4">
        <v>16</v>
      </c>
      <c r="C4" s="4">
        <v>56</v>
      </c>
      <c r="D4" s="5">
        <f t="shared" si="1"/>
        <v>0.1415929203539823</v>
      </c>
      <c r="E4" s="5">
        <f t="shared" ref="E4:E10" si="5">E3+D4</f>
        <v>0.17699115044247787</v>
      </c>
      <c r="F4" s="5">
        <f t="shared" si="0"/>
        <v>7.9292035398230087</v>
      </c>
      <c r="G4" s="6">
        <f t="shared" si="2"/>
        <v>8.9819301031189323</v>
      </c>
      <c r="H4" s="5">
        <f t="shared" si="3"/>
        <v>-71.537496396522457</v>
      </c>
      <c r="I4" s="5">
        <f t="shared" si="4"/>
        <v>569.76767041478058</v>
      </c>
    </row>
    <row r="5" spans="1:9" x14ac:dyDescent="0.3">
      <c r="A5" s="1" t="s">
        <v>5</v>
      </c>
      <c r="B5" s="4">
        <v>23</v>
      </c>
      <c r="C5" s="4">
        <v>60</v>
      </c>
      <c r="D5" s="5">
        <f t="shared" si="1"/>
        <v>0.20353982300884957</v>
      </c>
      <c r="E5" s="5">
        <f t="shared" si="5"/>
        <v>0.38053097345132747</v>
      </c>
      <c r="F5" s="5">
        <f t="shared" si="0"/>
        <v>12.212389380530974</v>
      </c>
      <c r="G5" s="6">
        <f t="shared" si="2"/>
        <v>3.1992526147049984</v>
      </c>
      <c r="H5" s="5">
        <f t="shared" si="3"/>
        <v>-12.683762578653441</v>
      </c>
      <c r="I5" s="5">
        <f t="shared" si="4"/>
        <v>50.286067568466734</v>
      </c>
    </row>
    <row r="6" spans="1:9" x14ac:dyDescent="0.3">
      <c r="A6" s="1" t="s">
        <v>6</v>
      </c>
      <c r="B6" s="4">
        <v>29</v>
      </c>
      <c r="C6" s="4">
        <v>64</v>
      </c>
      <c r="D6" s="5">
        <f t="shared" si="1"/>
        <v>0.25663716814159293</v>
      </c>
      <c r="E6" s="5">
        <f t="shared" si="5"/>
        <v>0.63716814159292046</v>
      </c>
      <c r="F6" s="5">
        <f t="shared" si="0"/>
        <v>16.424778761061948</v>
      </c>
      <c r="G6" s="6">
        <f t="shared" si="2"/>
        <v>3.2157527529686787E-4</v>
      </c>
      <c r="H6" s="5">
        <f t="shared" si="3"/>
        <v>1.138319558573014E-5</v>
      </c>
      <c r="I6" s="5">
        <f t="shared" si="4"/>
        <v>4.0294497648603331E-7</v>
      </c>
    </row>
    <row r="7" spans="1:9" x14ac:dyDescent="0.3">
      <c r="A7" s="1" t="s">
        <v>7</v>
      </c>
      <c r="B7" s="4">
        <v>21</v>
      </c>
      <c r="C7" s="4">
        <v>68</v>
      </c>
      <c r="D7" s="5">
        <f t="shared" si="1"/>
        <v>0.18584070796460178</v>
      </c>
      <c r="E7" s="5">
        <f t="shared" si="5"/>
        <v>0.82300884955752229</v>
      </c>
      <c r="F7" s="5">
        <f t="shared" si="0"/>
        <v>12.637168141592921</v>
      </c>
      <c r="G7" s="6">
        <f t="shared" si="2"/>
        <v>3.0263116494108746</v>
      </c>
      <c r="H7" s="5">
        <f t="shared" si="3"/>
        <v>12.21237267372884</v>
      </c>
      <c r="I7" s="5">
        <f t="shared" si="4"/>
        <v>49.281787072746489</v>
      </c>
    </row>
    <row r="8" spans="1:9" x14ac:dyDescent="0.3">
      <c r="A8" s="1" t="s">
        <v>8</v>
      </c>
      <c r="B8" s="4">
        <v>15</v>
      </c>
      <c r="C8" s="4">
        <v>72</v>
      </c>
      <c r="D8" s="5">
        <f t="shared" si="1"/>
        <v>0.13274336283185842</v>
      </c>
      <c r="E8" s="5">
        <f t="shared" si="5"/>
        <v>0.95575221238938068</v>
      </c>
      <c r="F8" s="5">
        <f t="shared" si="0"/>
        <v>9.557522123893806</v>
      </c>
      <c r="G8" s="6">
        <f t="shared" si="2"/>
        <v>8.5709236348817708</v>
      </c>
      <c r="H8" s="5">
        <f t="shared" si="3"/>
        <v>68.87078460595265</v>
      </c>
      <c r="I8" s="5">
        <f t="shared" si="4"/>
        <v>553.40418072747786</v>
      </c>
    </row>
    <row r="9" spans="1:9" x14ac:dyDescent="0.3">
      <c r="A9" s="1" t="s">
        <v>9</v>
      </c>
      <c r="B9" s="4">
        <v>4</v>
      </c>
      <c r="C9" s="4">
        <v>76</v>
      </c>
      <c r="D9" s="5">
        <f t="shared" si="1"/>
        <v>3.5398230088495575E-2</v>
      </c>
      <c r="E9" s="5">
        <f t="shared" si="5"/>
        <v>0.99115044247787631</v>
      </c>
      <c r="F9" s="5">
        <f t="shared" si="0"/>
        <v>2.6902654867256635</v>
      </c>
      <c r="G9" s="6">
        <f t="shared" si="2"/>
        <v>5.1274623205953036</v>
      </c>
      <c r="H9" s="5">
        <f t="shared" si="3"/>
        <v>61.711050938138165</v>
      </c>
      <c r="I9" s="5">
        <f t="shared" si="4"/>
        <v>742.71707323776923</v>
      </c>
    </row>
    <row r="10" spans="1:9" x14ac:dyDescent="0.3">
      <c r="A10" s="1" t="s">
        <v>10</v>
      </c>
      <c r="B10" s="4">
        <v>1</v>
      </c>
      <c r="C10" s="4">
        <v>80</v>
      </c>
      <c r="D10" s="5">
        <f t="shared" si="1"/>
        <v>8.8495575221238937E-3</v>
      </c>
      <c r="E10" s="5">
        <f t="shared" si="5"/>
        <v>1.0000000000000002</v>
      </c>
      <c r="F10" s="5">
        <f t="shared" si="0"/>
        <v>0.70796460176991149</v>
      </c>
      <c r="G10" s="6">
        <f t="shared" si="2"/>
        <v>2.2755220920134978</v>
      </c>
      <c r="H10" s="5">
        <f t="shared" si="3"/>
        <v>36.488902926800513</v>
      </c>
      <c r="I10" s="5">
        <f t="shared" si="4"/>
        <v>585.11408941028799</v>
      </c>
    </row>
    <row r="11" spans="1:9" x14ac:dyDescent="0.3">
      <c r="A11" s="1" t="s">
        <v>11</v>
      </c>
      <c r="B11" s="2">
        <f>SUM(B2:B10)</f>
        <v>113</v>
      </c>
      <c r="C11" s="2"/>
      <c r="D11" s="5">
        <f t="shared" si="1"/>
        <v>1</v>
      </c>
      <c r="E11" s="5"/>
      <c r="F11" s="5">
        <f>SUM(F2:F10)</f>
        <v>63.964601769911503</v>
      </c>
      <c r="G11" s="5">
        <f>SUM(G2:G10)</f>
        <v>37.237685018403951</v>
      </c>
      <c r="H11" s="5">
        <f>SUM(H2:H10)</f>
        <v>13.58280736601445</v>
      </c>
      <c r="I11" s="5">
        <f>SUM(I2:I10)</f>
        <v>3669.466275973642</v>
      </c>
    </row>
    <row r="14" spans="1:9" x14ac:dyDescent="0.3">
      <c r="B14" s="3" t="s">
        <v>16</v>
      </c>
      <c r="C14" s="3">
        <f>F11</f>
        <v>63.964601769911503</v>
      </c>
    </row>
    <row r="15" spans="1:9" x14ac:dyDescent="0.3">
      <c r="B15" s="3" t="s">
        <v>17</v>
      </c>
      <c r="C15" s="3">
        <f>SQRT(G11)</f>
        <v>6.1022688418656177</v>
      </c>
    </row>
    <row r="16" spans="1:9" ht="15.6" x14ac:dyDescent="0.35">
      <c r="B16" s="3" t="s">
        <v>24</v>
      </c>
      <c r="C16">
        <f>SQRT(G11*n/(n-1))</f>
        <v>6.1294505748007637</v>
      </c>
    </row>
    <row r="17" spans="2:6" x14ac:dyDescent="0.3">
      <c r="B17" s="3" t="s">
        <v>20</v>
      </c>
      <c r="C17" s="3">
        <f>H11/(POWER(C15,3))</f>
        <v>5.9774441969464853E-2</v>
      </c>
    </row>
    <row r="18" spans="2:6" x14ac:dyDescent="0.3">
      <c r="B18" s="3" t="s">
        <v>22</v>
      </c>
      <c r="C18" s="3">
        <f>I11/(POWER(C15,4))</f>
        <v>2.6462907124806145</v>
      </c>
    </row>
    <row r="19" spans="2:6" x14ac:dyDescent="0.3">
      <c r="B19" s="3" t="s">
        <v>23</v>
      </c>
      <c r="C19">
        <f>C18-3</f>
        <v>-0.35370928751938546</v>
      </c>
    </row>
    <row r="20" spans="2:6" ht="15.6" x14ac:dyDescent="0.35">
      <c r="B20" s="3" t="s">
        <v>25</v>
      </c>
      <c r="C20">
        <f>(n+1)*n^2/((n-1)*(n-2)*(n-3))*I11/C16^4-3*(n-1)^2/((n-2)*(n-3))</f>
        <v>-0.31483703382862593</v>
      </c>
    </row>
    <row r="21" spans="2:6" x14ac:dyDescent="0.3">
      <c r="F21" s="7"/>
    </row>
    <row r="22" spans="2:6" ht="15.6" x14ac:dyDescent="0.35">
      <c r="B22" s="7" t="s">
        <v>26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Tab5.2</vt:lpstr>
      <vt:lpstr>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bordignon</dc:creator>
  <cp:lastModifiedBy>Mriani</cp:lastModifiedBy>
  <dcterms:created xsi:type="dcterms:W3CDTF">2015-10-22T09:00:53Z</dcterms:created>
  <dcterms:modified xsi:type="dcterms:W3CDTF">2019-03-12T10:20:16Z</dcterms:modified>
</cp:coreProperties>
</file>