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0" yWindow="72" windowWidth="20988" windowHeight="10248" activeTab="1"/>
  </bookViews>
  <sheets>
    <sheet name="Testo_esercizio" sheetId="5" r:id="rId1"/>
    <sheet name="Dati" sheetId="1" r:id="rId2"/>
  </sheets>
  <definedNames>
    <definedName name="intercetta">Dati!$F$143</definedName>
    <definedName name="pendenza">Dati!$F$145</definedName>
    <definedName name="solver_adj" localSheetId="1" hidden="1">Dati!$F$143,Dati!$F$145</definedName>
    <definedName name="solver_cvg" localSheetId="1" hidden="1">0.000001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Dati!$H$124</definedName>
    <definedName name="solver_pre" localSheetId="1" hidden="1">0.000001</definedName>
    <definedName name="solver_rbv" localSheetId="1" hidden="1">1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1</definedName>
    <definedName name="solver_ssz" localSheetId="1" hidden="1">100</definedName>
    <definedName name="solver_tim" localSheetId="1" hidden="1">100</definedName>
    <definedName name="solver_tol" localSheetId="1" hidden="1">0.00000001</definedName>
    <definedName name="solver_typ" localSheetId="1" hidden="1">2</definedName>
    <definedName name="solver_val" localSheetId="1" hidden="1">0</definedName>
    <definedName name="solver_ver" localSheetId="1" hidden="1">3</definedName>
    <definedName name="X">Dati!$C$4:$C$123</definedName>
    <definedName name="y">Dati!$D$4:$D$123</definedName>
  </definedNames>
  <calcPr calcId="162913"/>
  <customWorkbookViews>
    <customWorkbookView name="diverse-rette-di-regressione" guid="{2BC68DAC-71E1-42C5-81AF-73EEBD41EC56}" maximized="1" windowWidth="1406" windowHeight="693" activeSheetId="1" showComments="commIndAndComment"/>
    <customWorkbookView name="prova" guid="{C3BA5FFC-2424-4B07-9D3A-AD74BEE0BF9D}" maximized="1" windowWidth="1406" windowHeight="693" activeSheetId="1" showComments="commIndAndComment"/>
  </customWorkbookViews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H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H14" i="1" s="1"/>
  <c r="E15" i="1"/>
  <c r="F15" i="1" s="1"/>
  <c r="E16" i="1"/>
  <c r="F16" i="1" s="1"/>
  <c r="E17" i="1"/>
  <c r="F17" i="1" s="1"/>
  <c r="E18" i="1"/>
  <c r="F18" i="1" s="1"/>
  <c r="E19" i="1"/>
  <c r="F19" i="1" s="1"/>
  <c r="H19" i="1" s="1"/>
  <c r="E20" i="1"/>
  <c r="F20" i="1" s="1"/>
  <c r="E21" i="1"/>
  <c r="F21" i="1" s="1"/>
  <c r="E22" i="1"/>
  <c r="F22" i="1" s="1"/>
  <c r="H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H30" i="1" s="1"/>
  <c r="E31" i="1"/>
  <c r="F31" i="1" s="1"/>
  <c r="E32" i="1"/>
  <c r="F32" i="1" s="1"/>
  <c r="E33" i="1"/>
  <c r="F33" i="1" s="1"/>
  <c r="E34" i="1"/>
  <c r="F34" i="1" s="1"/>
  <c r="E35" i="1"/>
  <c r="F35" i="1" s="1"/>
  <c r="H35" i="1" s="1"/>
  <c r="E36" i="1"/>
  <c r="F36" i="1" s="1"/>
  <c r="E37" i="1"/>
  <c r="F37" i="1" s="1"/>
  <c r="E38" i="1"/>
  <c r="F38" i="1" s="1"/>
  <c r="H38" i="1" s="1"/>
  <c r="E39" i="1"/>
  <c r="F39" i="1" s="1"/>
  <c r="E40" i="1"/>
  <c r="F40" i="1" s="1"/>
  <c r="E41" i="1"/>
  <c r="F41" i="1" s="1"/>
  <c r="E42" i="1"/>
  <c r="F42" i="1" s="1"/>
  <c r="E43" i="1"/>
  <c r="F43" i="1" s="1"/>
  <c r="H43" i="1" s="1"/>
  <c r="E44" i="1"/>
  <c r="F44" i="1" s="1"/>
  <c r="E45" i="1"/>
  <c r="F45" i="1" s="1"/>
  <c r="E46" i="1"/>
  <c r="F46" i="1" s="1"/>
  <c r="H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H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H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H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H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H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H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H102" i="1" s="1"/>
  <c r="E103" i="1"/>
  <c r="F103" i="1" s="1"/>
  <c r="E104" i="1"/>
  <c r="F104" i="1" s="1"/>
  <c r="E105" i="1"/>
  <c r="F105" i="1" s="1"/>
  <c r="E106" i="1"/>
  <c r="F106" i="1" s="1"/>
  <c r="E107" i="1"/>
  <c r="F107" i="1" s="1"/>
  <c r="G107" i="1" s="1"/>
  <c r="E108" i="1"/>
  <c r="F108" i="1" s="1"/>
  <c r="E109" i="1"/>
  <c r="F109" i="1" s="1"/>
  <c r="E110" i="1"/>
  <c r="F110" i="1" s="1"/>
  <c r="H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H118" i="1" s="1"/>
  <c r="E119" i="1"/>
  <c r="F119" i="1" s="1"/>
  <c r="E120" i="1"/>
  <c r="F120" i="1" s="1"/>
  <c r="E121" i="1"/>
  <c r="F121" i="1" s="1"/>
  <c r="E122" i="1"/>
  <c r="F122" i="1" s="1"/>
  <c r="E123" i="1"/>
  <c r="F123" i="1" s="1"/>
  <c r="N142" i="1"/>
  <c r="N141" i="1"/>
  <c r="J155" i="1"/>
  <c r="J154" i="1"/>
  <c r="J142" i="1"/>
  <c r="J141" i="1"/>
  <c r="N155" i="1"/>
  <c r="N154" i="1"/>
  <c r="C157" i="1"/>
  <c r="C155" i="1"/>
  <c r="G150" i="1"/>
  <c r="G149" i="1"/>
  <c r="H26" i="1" l="1"/>
  <c r="G26" i="1"/>
  <c r="H10" i="1"/>
  <c r="G10" i="1"/>
  <c r="H83" i="1"/>
  <c r="G83" i="1"/>
  <c r="H99" i="1"/>
  <c r="G99" i="1"/>
  <c r="G35" i="1"/>
  <c r="H107" i="1"/>
  <c r="G19" i="1"/>
  <c r="H34" i="1"/>
  <c r="G34" i="1"/>
  <c r="G91" i="1"/>
  <c r="H91" i="1"/>
  <c r="H11" i="1"/>
  <c r="G11" i="1"/>
  <c r="H18" i="1"/>
  <c r="G18" i="1"/>
  <c r="H67" i="1"/>
  <c r="G67" i="1"/>
  <c r="H123" i="1"/>
  <c r="G123" i="1"/>
  <c r="H75" i="1"/>
  <c r="G75" i="1"/>
  <c r="H59" i="1"/>
  <c r="G59" i="1"/>
  <c r="G115" i="1"/>
  <c r="H115" i="1"/>
  <c r="G51" i="1"/>
  <c r="H51" i="1"/>
  <c r="G27" i="1"/>
  <c r="H27" i="1"/>
  <c r="G43" i="1"/>
  <c r="H111" i="1"/>
  <c r="G111" i="1"/>
  <c r="H82" i="1"/>
  <c r="G82" i="1"/>
  <c r="H9" i="1"/>
  <c r="G9" i="1"/>
  <c r="H24" i="1"/>
  <c r="G24" i="1"/>
  <c r="G80" i="1"/>
  <c r="H80" i="1"/>
  <c r="H57" i="1"/>
  <c r="G57" i="1"/>
  <c r="G45" i="1"/>
  <c r="H45" i="1"/>
  <c r="H39" i="1"/>
  <c r="G39" i="1"/>
  <c r="H28" i="1"/>
  <c r="G28" i="1"/>
  <c r="H23" i="1"/>
  <c r="G23" i="1"/>
  <c r="H12" i="1"/>
  <c r="G12" i="1"/>
  <c r="H7" i="1"/>
  <c r="G7" i="1"/>
  <c r="G117" i="1"/>
  <c r="H117" i="1"/>
  <c r="H65" i="1"/>
  <c r="G65" i="1"/>
  <c r="G42" i="1"/>
  <c r="H42" i="1"/>
  <c r="H87" i="1"/>
  <c r="G87" i="1"/>
  <c r="H25" i="1"/>
  <c r="G25" i="1"/>
  <c r="H92" i="1"/>
  <c r="G92" i="1"/>
  <c r="H63" i="1"/>
  <c r="G63" i="1"/>
  <c r="G29" i="1"/>
  <c r="H29" i="1"/>
  <c r="H121" i="1"/>
  <c r="G121" i="1"/>
  <c r="H68" i="1"/>
  <c r="G68" i="1"/>
  <c r="H97" i="1"/>
  <c r="G97" i="1"/>
  <c r="G74" i="1"/>
  <c r="H74" i="1"/>
  <c r="H56" i="1"/>
  <c r="G56" i="1"/>
  <c r="H44" i="1"/>
  <c r="G44" i="1"/>
  <c r="G106" i="1"/>
  <c r="H106" i="1"/>
  <c r="H47" i="1"/>
  <c r="G47" i="1"/>
  <c r="G93" i="1"/>
  <c r="H93" i="1"/>
  <c r="H52" i="1"/>
  <c r="G52" i="1"/>
  <c r="G58" i="1"/>
  <c r="H58" i="1"/>
  <c r="G13" i="1"/>
  <c r="H13" i="1"/>
  <c r="G109" i="1"/>
  <c r="H109" i="1"/>
  <c r="H120" i="1"/>
  <c r="G120" i="1"/>
  <c r="G85" i="1"/>
  <c r="H85" i="1"/>
  <c r="H119" i="1"/>
  <c r="G119" i="1"/>
  <c r="H114" i="1"/>
  <c r="G114" i="1"/>
  <c r="H96" i="1"/>
  <c r="G96" i="1"/>
  <c r="H84" i="1"/>
  <c r="G84" i="1"/>
  <c r="H73" i="1"/>
  <c r="G73" i="1"/>
  <c r="G61" i="1"/>
  <c r="H61" i="1"/>
  <c r="H55" i="1"/>
  <c r="G55" i="1"/>
  <c r="H50" i="1"/>
  <c r="G50" i="1"/>
  <c r="H33" i="1"/>
  <c r="G33" i="1"/>
  <c r="H17" i="1"/>
  <c r="G17" i="1"/>
  <c r="H76" i="1"/>
  <c r="G76" i="1"/>
  <c r="H105" i="1"/>
  <c r="G105" i="1"/>
  <c r="H64" i="1"/>
  <c r="G64" i="1"/>
  <c r="H41" i="1"/>
  <c r="G41" i="1"/>
  <c r="H104" i="1"/>
  <c r="G104" i="1"/>
  <c r="G69" i="1"/>
  <c r="H69" i="1"/>
  <c r="H40" i="1"/>
  <c r="G40" i="1"/>
  <c r="H98" i="1"/>
  <c r="G98" i="1"/>
  <c r="H108" i="1"/>
  <c r="G108" i="1"/>
  <c r="H79" i="1"/>
  <c r="G79" i="1"/>
  <c r="H113" i="1"/>
  <c r="G113" i="1"/>
  <c r="G101" i="1"/>
  <c r="H101" i="1"/>
  <c r="H95" i="1"/>
  <c r="G95" i="1"/>
  <c r="G90" i="1"/>
  <c r="H90" i="1"/>
  <c r="H72" i="1"/>
  <c r="G72" i="1"/>
  <c r="H60" i="1"/>
  <c r="G60" i="1"/>
  <c r="H49" i="1"/>
  <c r="G49" i="1"/>
  <c r="G37" i="1"/>
  <c r="H37" i="1"/>
  <c r="H32" i="1"/>
  <c r="G32" i="1"/>
  <c r="G21" i="1"/>
  <c r="H21" i="1"/>
  <c r="G16" i="1"/>
  <c r="H16" i="1"/>
  <c r="G5" i="1"/>
  <c r="H5" i="1"/>
  <c r="G88" i="1"/>
  <c r="H88" i="1"/>
  <c r="G53" i="1"/>
  <c r="H53" i="1"/>
  <c r="H116" i="1"/>
  <c r="G116" i="1"/>
  <c r="G122" i="1"/>
  <c r="H122" i="1"/>
  <c r="H81" i="1"/>
  <c r="G81" i="1"/>
  <c r="H8" i="1"/>
  <c r="G8" i="1"/>
  <c r="H103" i="1"/>
  <c r="G103" i="1"/>
  <c r="G112" i="1"/>
  <c r="H112" i="1"/>
  <c r="H100" i="1"/>
  <c r="G100" i="1"/>
  <c r="H89" i="1"/>
  <c r="G89" i="1"/>
  <c r="G77" i="1"/>
  <c r="H77" i="1"/>
  <c r="H71" i="1"/>
  <c r="G71" i="1"/>
  <c r="H66" i="1"/>
  <c r="G66" i="1"/>
  <c r="H48" i="1"/>
  <c r="G48" i="1"/>
  <c r="H36" i="1"/>
  <c r="G36" i="1"/>
  <c r="H31" i="1"/>
  <c r="G31" i="1"/>
  <c r="H20" i="1"/>
  <c r="G20" i="1"/>
  <c r="H15" i="1"/>
  <c r="G15" i="1"/>
  <c r="H4" i="1"/>
  <c r="G4" i="1"/>
  <c r="F124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6" i="1"/>
  <c r="G124" i="1" l="1"/>
  <c r="C133" i="1" s="1"/>
  <c r="I5" i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6" i="1"/>
  <c r="I14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7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27" i="1"/>
  <c r="I51" i="1"/>
  <c r="I83" i="1"/>
  <c r="I115" i="1"/>
  <c r="I20" i="1"/>
  <c r="I44" i="1"/>
  <c r="I68" i="1"/>
  <c r="I108" i="1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9" i="1"/>
  <c r="I59" i="1"/>
  <c r="I91" i="1"/>
  <c r="I123" i="1"/>
  <c r="I12" i="1"/>
  <c r="I36" i="1"/>
  <c r="I60" i="1"/>
  <c r="I92" i="1"/>
  <c r="I4" i="1"/>
  <c r="I9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H124" i="1"/>
  <c r="C127" i="1" s="1"/>
  <c r="I35" i="1"/>
  <c r="I67" i="1"/>
  <c r="I99" i="1"/>
  <c r="I84" i="1"/>
  <c r="I116" i="1"/>
  <c r="G127" i="1"/>
  <c r="I1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1" i="1"/>
  <c r="I43" i="1"/>
  <c r="I75" i="1"/>
  <c r="I107" i="1"/>
  <c r="I28" i="1"/>
  <c r="I52" i="1"/>
  <c r="I76" i="1"/>
  <c r="I100" i="1"/>
  <c r="G133" i="1" l="1"/>
</calcChain>
</file>

<file path=xl/sharedStrings.xml><?xml version="1.0" encoding="utf-8"?>
<sst xmlns="http://schemas.openxmlformats.org/spreadsheetml/2006/main" count="37" uniqueCount="34">
  <si>
    <t>Valori teorici</t>
  </si>
  <si>
    <r>
      <t>Residui e</t>
    </r>
    <r>
      <rPr>
        <b/>
        <i/>
        <vertAlign val="subscript"/>
        <sz val="20"/>
        <rFont val="Arial"/>
        <family val="2"/>
      </rPr>
      <t>i</t>
    </r>
  </si>
  <si>
    <t>Residui al quadrato</t>
  </si>
  <si>
    <t>Intercetta</t>
  </si>
  <si>
    <t>pendenza</t>
  </si>
  <si>
    <t>Residui al quadrato ordinati</t>
  </si>
  <si>
    <t>Criterio LMS (min. mediana dei quadrati dei residui)</t>
  </si>
  <si>
    <t>Criterio OLS (min. somma dei quadrati dei residui)</t>
  </si>
  <si>
    <t>Criterio MAD (min. somma dei valori assoluti dei residui)</t>
  </si>
  <si>
    <t>Criterio LTS (min. la somma del 50% dei residui più piccoli)</t>
  </si>
  <si>
    <t>Residui in valore assoluto</t>
  </si>
  <si>
    <t>Retta dei valori teorici</t>
  </si>
  <si>
    <t>Intercetta con al funzione di Excel intercetta</t>
  </si>
  <si>
    <t>Intercetta con la funzione di Excel pendenza</t>
  </si>
  <si>
    <t>Intercetta (LMS)</t>
  </si>
  <si>
    <t>Pendenza (LMS)</t>
  </si>
  <si>
    <t>Intercetta (OLS)</t>
  </si>
  <si>
    <t>Pendenza (OLS)</t>
  </si>
  <si>
    <t>Intercetta (LTS)</t>
  </si>
  <si>
    <t>Pendenza (LTS)</t>
  </si>
  <si>
    <t>Valore della funzione minimizzata</t>
  </si>
  <si>
    <t>X</t>
  </si>
  <si>
    <t>y</t>
  </si>
  <si>
    <t>zona D4:D123 del foglio "Dati"</t>
  </si>
  <si>
    <t>zona C4:C123 del foglio "Dati"</t>
  </si>
  <si>
    <t xml:space="preserve">y= </t>
  </si>
  <si>
    <t>X=</t>
  </si>
  <si>
    <t>MOL (margine operativo lordo)</t>
  </si>
  <si>
    <t>Profitti (perdite) in milioni di Euro realizzati da un gruppo di aziende tessili</t>
  </si>
  <si>
    <r>
      <t>x</t>
    </r>
    <r>
      <rPr>
        <b/>
        <i/>
        <sz val="13"/>
        <rFont val="Arial"/>
      </rPr>
      <t>i (MOL)</t>
    </r>
  </si>
  <si>
    <r>
      <t>y</t>
    </r>
    <r>
      <rPr>
        <b/>
        <i/>
        <sz val="13"/>
        <rFont val="Arial"/>
      </rPr>
      <t>i (PROFITTI)</t>
    </r>
  </si>
  <si>
    <t>Intercetta (MAD)</t>
  </si>
  <si>
    <t>Pendenza (MAD)</t>
  </si>
  <si>
    <t>Valori effettivi ed i valori teorici per le 4 soluzioni proposte (OLS, MAD, LMS e 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</si>
</sst>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i/>
      <sz val="20"/>
      <name val="Arial"/>
    </font>
    <font>
      <b/>
      <i/>
      <sz val="13"/>
      <name val="Arial"/>
    </font>
    <font>
      <b/>
      <i/>
      <vertAlign val="subscript"/>
      <sz val="20"/>
      <name val="Arial"/>
      <family val="2"/>
    </font>
    <font>
      <sz val="8"/>
      <name val="Arial"/>
    </font>
    <font>
      <sz val="16"/>
      <name val="Arial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7" fillId="0" borderId="0" xfId="0" applyFont="1" applyAlignment="1">
      <alignment horizontal="left" vertical="center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33429999193052E-2"/>
          <c:y val="6.4768939719727539E-2"/>
          <c:w val="0.83311899873053252"/>
          <c:h val="0.873085307421927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Dati!$C$4:$C$123</c:f>
              <c:numCache>
                <c:formatCode>General</c:formatCode>
                <c:ptCount val="120"/>
                <c:pt idx="0">
                  <c:v>-1.0044571</c:v>
                </c:pt>
                <c:pt idx="1">
                  <c:v>-1.7392624000000001</c:v>
                </c:pt>
                <c:pt idx="2">
                  <c:v>1.1732556000000001</c:v>
                </c:pt>
                <c:pt idx="3">
                  <c:v>-0.67949912000000001</c:v>
                </c:pt>
                <c:pt idx="4">
                  <c:v>-1.1844235999999999</c:v>
                </c:pt>
                <c:pt idx="5">
                  <c:v>7.3694735999999997E-2</c:v>
                </c:pt>
                <c:pt idx="6">
                  <c:v>0.27709019000000001</c:v>
                </c:pt>
                <c:pt idx="7">
                  <c:v>0.97869898</c:v>
                </c:pt>
                <c:pt idx="8">
                  <c:v>0.33230016000000001</c:v>
                </c:pt>
                <c:pt idx="9">
                  <c:v>1.2859817</c:v>
                </c:pt>
                <c:pt idx="10">
                  <c:v>-0.35686623000000001</c:v>
                </c:pt>
                <c:pt idx="11">
                  <c:v>1.6824733999999999</c:v>
                </c:pt>
                <c:pt idx="12">
                  <c:v>-0.66116364000000005</c:v>
                </c:pt>
                <c:pt idx="13">
                  <c:v>-0.95748856000000004</c:v>
                </c:pt>
                <c:pt idx="14">
                  <c:v>-0.20464003</c:v>
                </c:pt>
                <c:pt idx="15">
                  <c:v>-0.24550385999999999</c:v>
                </c:pt>
                <c:pt idx="16">
                  <c:v>-2.0299173000000001</c:v>
                </c:pt>
                <c:pt idx="17">
                  <c:v>2.351855</c:v>
                </c:pt>
                <c:pt idx="18">
                  <c:v>1.4375605</c:v>
                </c:pt>
                <c:pt idx="19">
                  <c:v>0.64008129000000002</c:v>
                </c:pt>
                <c:pt idx="20">
                  <c:v>0.42121962000000002</c:v>
                </c:pt>
                <c:pt idx="21">
                  <c:v>0.64033582</c:v>
                </c:pt>
                <c:pt idx="22">
                  <c:v>-1.4547526</c:v>
                </c:pt>
                <c:pt idx="23">
                  <c:v>1.6131770999999999</c:v>
                </c:pt>
                <c:pt idx="24">
                  <c:v>0.63082978999999995</c:v>
                </c:pt>
                <c:pt idx="25">
                  <c:v>-1.0984806</c:v>
                </c:pt>
                <c:pt idx="26">
                  <c:v>0.39077400000000001</c:v>
                </c:pt>
                <c:pt idx="27">
                  <c:v>0.55094922000000002</c:v>
                </c:pt>
                <c:pt idx="28">
                  <c:v>1.2518651999999999</c:v>
                </c:pt>
                <c:pt idx="29">
                  <c:v>-1.1194104</c:v>
                </c:pt>
                <c:pt idx="30">
                  <c:v>-0.55017115000000005</c:v>
                </c:pt>
                <c:pt idx="31">
                  <c:v>0.31680025000000001</c:v>
                </c:pt>
                <c:pt idx="32">
                  <c:v>0.81413621000000003</c:v>
                </c:pt>
                <c:pt idx="33">
                  <c:v>-1.0867798</c:v>
                </c:pt>
                <c:pt idx="34">
                  <c:v>-1.3292932</c:v>
                </c:pt>
                <c:pt idx="35">
                  <c:v>0.50520732000000002</c:v>
                </c:pt>
                <c:pt idx="36">
                  <c:v>-0.51103160000000003</c:v>
                </c:pt>
                <c:pt idx="37">
                  <c:v>-0.96844520000000001</c:v>
                </c:pt>
                <c:pt idx="38">
                  <c:v>-1.5459889</c:v>
                </c:pt>
                <c:pt idx="39">
                  <c:v>-0.17088428999999999</c:v>
                </c:pt>
                <c:pt idx="40">
                  <c:v>0.48330781</c:v>
                </c:pt>
                <c:pt idx="41">
                  <c:v>-1.2706161</c:v>
                </c:pt>
                <c:pt idx="42">
                  <c:v>-0.99181887000000002</c:v>
                </c:pt>
                <c:pt idx="43">
                  <c:v>-0.94754925000000001</c:v>
                </c:pt>
                <c:pt idx="44">
                  <c:v>0.15353212999999999</c:v>
                </c:pt>
                <c:pt idx="45">
                  <c:v>-0.58864771999999999</c:v>
                </c:pt>
                <c:pt idx="46">
                  <c:v>0.43893847000000003</c:v>
                </c:pt>
                <c:pt idx="47">
                  <c:v>1.5180331</c:v>
                </c:pt>
                <c:pt idx="48">
                  <c:v>-0.58784570000000003</c:v>
                </c:pt>
                <c:pt idx="49">
                  <c:v>0.51968241999999998</c:v>
                </c:pt>
                <c:pt idx="50">
                  <c:v>0.98495635999999998</c:v>
                </c:pt>
                <c:pt idx="51">
                  <c:v>-1.0061149</c:v>
                </c:pt>
                <c:pt idx="52">
                  <c:v>-0.44615165000000001</c:v>
                </c:pt>
                <c:pt idx="53">
                  <c:v>-0.87600648999999997</c:v>
                </c:pt>
                <c:pt idx="54">
                  <c:v>-1.0484770999999999</c:v>
                </c:pt>
                <c:pt idx="55">
                  <c:v>-0.42267094999999999</c:v>
                </c:pt>
                <c:pt idx="56">
                  <c:v>0.63716762999999998</c:v>
                </c:pt>
                <c:pt idx="57">
                  <c:v>1.3389046</c:v>
                </c:pt>
                <c:pt idx="58">
                  <c:v>1.1383167999999999</c:v>
                </c:pt>
                <c:pt idx="59">
                  <c:v>0.88465758999999999</c:v>
                </c:pt>
                <c:pt idx="60">
                  <c:v>0.39350180000000001</c:v>
                </c:pt>
                <c:pt idx="61">
                  <c:v>0.32703014000000002</c:v>
                </c:pt>
                <c:pt idx="62">
                  <c:v>-0.79919660000000003</c:v>
                </c:pt>
                <c:pt idx="63">
                  <c:v>0.78977867999999996</c:v>
                </c:pt>
                <c:pt idx="64">
                  <c:v>-7.6291060999999993E-2</c:v>
                </c:pt>
                <c:pt idx="65">
                  <c:v>-0.69061992000000005</c:v>
                </c:pt>
                <c:pt idx="66">
                  <c:v>0.47969251000000002</c:v>
                </c:pt>
                <c:pt idx="67">
                  <c:v>1.0446769</c:v>
                </c:pt>
                <c:pt idx="68">
                  <c:v>0.90060211000000001</c:v>
                </c:pt>
                <c:pt idx="69">
                  <c:v>1.1477312</c:v>
                </c:pt>
                <c:pt idx="70">
                  <c:v>0.82515906999999999</c:v>
                </c:pt>
                <c:pt idx="71">
                  <c:v>-1.1372275999999999</c:v>
                </c:pt>
                <c:pt idx="72">
                  <c:v>0.49973115000000001</c:v>
                </c:pt>
                <c:pt idx="73">
                  <c:v>1.8943555999999999</c:v>
                </c:pt>
                <c:pt idx="74">
                  <c:v>1.7863703</c:v>
                </c:pt>
                <c:pt idx="75">
                  <c:v>-7.5510921999999998E-3</c:v>
                </c:pt>
                <c:pt idx="76">
                  <c:v>-0.91553839999999997</c:v>
                </c:pt>
                <c:pt idx="77">
                  <c:v>0.63323731999999999</c:v>
                </c:pt>
                <c:pt idx="78">
                  <c:v>0.46972144999999998</c:v>
                </c:pt>
                <c:pt idx="79">
                  <c:v>1.332368</c:v>
                </c:pt>
                <c:pt idx="80">
                  <c:v>1.5766283000000001</c:v>
                </c:pt>
                <c:pt idx="81">
                  <c:v>1.1214447999999999</c:v>
                </c:pt>
                <c:pt idx="82">
                  <c:v>-1.8560246</c:v>
                </c:pt>
                <c:pt idx="83">
                  <c:v>-1.60304</c:v>
                </c:pt>
                <c:pt idx="84">
                  <c:v>-1.9880636</c:v>
                </c:pt>
                <c:pt idx="85">
                  <c:v>-1.6859036999999999</c:v>
                </c:pt>
                <c:pt idx="86">
                  <c:v>-0.41810928000000003</c:v>
                </c:pt>
                <c:pt idx="87">
                  <c:v>1.1796475</c:v>
                </c:pt>
                <c:pt idx="88">
                  <c:v>0.58626056000000004</c:v>
                </c:pt>
                <c:pt idx="89">
                  <c:v>-0.64600321000000005</c:v>
                </c:pt>
                <c:pt idx="90">
                  <c:v>1.2186807</c:v>
                </c:pt>
                <c:pt idx="91">
                  <c:v>1.7119614999999999</c:v>
                </c:pt>
                <c:pt idx="92">
                  <c:v>-1.312535</c:v>
                </c:pt>
                <c:pt idx="93">
                  <c:v>3.8661842000000002E-2</c:v>
                </c:pt>
                <c:pt idx="94">
                  <c:v>9.2431401999999996E-2</c:v>
                </c:pt>
                <c:pt idx="95">
                  <c:v>-0.20825181000000001</c:v>
                </c:pt>
                <c:pt idx="96">
                  <c:v>1.1589912</c:v>
                </c:pt>
                <c:pt idx="97">
                  <c:v>0.77752012000000004</c:v>
                </c:pt>
                <c:pt idx="98">
                  <c:v>-0.14513191</c:v>
                </c:pt>
                <c:pt idx="99">
                  <c:v>-0.81249015000000002</c:v>
                </c:pt>
                <c:pt idx="100">
                  <c:v>4.1606997000000003</c:v>
                </c:pt>
                <c:pt idx="101">
                  <c:v>4.9402618</c:v>
                </c:pt>
                <c:pt idx="102">
                  <c:v>4.4386907000000004</c:v>
                </c:pt>
                <c:pt idx="103">
                  <c:v>4.9391525999999999</c:v>
                </c:pt>
                <c:pt idx="104">
                  <c:v>4.2327155999999997</c:v>
                </c:pt>
                <c:pt idx="105">
                  <c:v>4.1522262999999997</c:v>
                </c:pt>
                <c:pt idx="106">
                  <c:v>4.7226907999999996</c:v>
                </c:pt>
                <c:pt idx="107">
                  <c:v>4.1429919000000002</c:v>
                </c:pt>
                <c:pt idx="108">
                  <c:v>4.7555196000000004</c:v>
                </c:pt>
                <c:pt idx="109">
                  <c:v>4.5182219999999997</c:v>
                </c:pt>
                <c:pt idx="110">
                  <c:v>4.6447077999999999</c:v>
                </c:pt>
                <c:pt idx="111">
                  <c:v>4.5172951000000001</c:v>
                </c:pt>
                <c:pt idx="112">
                  <c:v>4.8581785000000002</c:v>
                </c:pt>
                <c:pt idx="113">
                  <c:v>4.7965602000000001</c:v>
                </c:pt>
                <c:pt idx="114">
                  <c:v>4.6710678000000003</c:v>
                </c:pt>
                <c:pt idx="115">
                  <c:v>4.3443930999999996</c:v>
                </c:pt>
                <c:pt idx="116">
                  <c:v>4.1346980999999996</c:v>
                </c:pt>
                <c:pt idx="117">
                  <c:v>4.5299956000000003</c:v>
                </c:pt>
                <c:pt idx="118">
                  <c:v>4.0889012999999998</c:v>
                </c:pt>
                <c:pt idx="119">
                  <c:v>4.6766857000000002</c:v>
                </c:pt>
              </c:numCache>
            </c:numRef>
          </c:xVal>
          <c:yVal>
            <c:numRef>
              <c:f>Dati!$D$4:$D$123</c:f>
              <c:numCache>
                <c:formatCode>General</c:formatCode>
                <c:ptCount val="120"/>
                <c:pt idx="0">
                  <c:v>2.5647060000000002</c:v>
                </c:pt>
                <c:pt idx="1">
                  <c:v>0.60773977999999995</c:v>
                </c:pt>
                <c:pt idx="2">
                  <c:v>9.4475458999999997</c:v>
                </c:pt>
                <c:pt idx="3">
                  <c:v>4.8600705</c:v>
                </c:pt>
                <c:pt idx="4">
                  <c:v>1.5736546</c:v>
                </c:pt>
                <c:pt idx="5">
                  <c:v>6.0241198000000002</c:v>
                </c:pt>
                <c:pt idx="6">
                  <c:v>7.1108776999999996</c:v>
                </c:pt>
                <c:pt idx="7">
                  <c:v>8.5278866000000004</c:v>
                </c:pt>
                <c:pt idx="8">
                  <c:v>7.1188165999999997</c:v>
                </c:pt>
                <c:pt idx="9">
                  <c:v>10.718545000000001</c:v>
                </c:pt>
                <c:pt idx="10">
                  <c:v>4.751932</c:v>
                </c:pt>
                <c:pt idx="11">
                  <c:v>11.373113999999999</c:v>
                </c:pt>
                <c:pt idx="12">
                  <c:v>3.7163468000000002</c:v>
                </c:pt>
                <c:pt idx="13">
                  <c:v>3.9906655999999998</c:v>
                </c:pt>
                <c:pt idx="14">
                  <c:v>5.4382010999999997</c:v>
                </c:pt>
                <c:pt idx="15">
                  <c:v>4.7034161000000001</c:v>
                </c:pt>
                <c:pt idx="16">
                  <c:v>-2.4822230000000001E-2</c:v>
                </c:pt>
                <c:pt idx="17">
                  <c:v>12.400945999999999</c:v>
                </c:pt>
                <c:pt idx="18">
                  <c:v>9.7931187000000008</c:v>
                </c:pt>
                <c:pt idx="19">
                  <c:v>7.4204347000000004</c:v>
                </c:pt>
                <c:pt idx="20">
                  <c:v>6.7761009000000003</c:v>
                </c:pt>
                <c:pt idx="21">
                  <c:v>7.9267202000000001</c:v>
                </c:pt>
                <c:pt idx="22">
                  <c:v>1.1283348</c:v>
                </c:pt>
                <c:pt idx="23">
                  <c:v>10.960641000000001</c:v>
                </c:pt>
                <c:pt idx="24">
                  <c:v>7.9560136000000004</c:v>
                </c:pt>
                <c:pt idx="25">
                  <c:v>2.8516987999999999</c:v>
                </c:pt>
                <c:pt idx="26">
                  <c:v>6.6900969999999997</c:v>
                </c:pt>
                <c:pt idx="27">
                  <c:v>8.5298514999999995</c:v>
                </c:pt>
                <c:pt idx="28">
                  <c:v>8.9982854999999997</c:v>
                </c:pt>
                <c:pt idx="29">
                  <c:v>3.6136566000000001</c:v>
                </c:pt>
                <c:pt idx="30">
                  <c:v>4.6454580999999999</c:v>
                </c:pt>
                <c:pt idx="31">
                  <c:v>7.4071962999999998</c:v>
                </c:pt>
                <c:pt idx="32">
                  <c:v>8.4715199999999999</c:v>
                </c:pt>
                <c:pt idx="33">
                  <c:v>1.8753685</c:v>
                </c:pt>
                <c:pt idx="34">
                  <c:v>2.5337649</c:v>
                </c:pt>
                <c:pt idx="35">
                  <c:v>8.2349268999999996</c:v>
                </c:pt>
                <c:pt idx="36">
                  <c:v>3.9798966</c:v>
                </c:pt>
                <c:pt idx="37">
                  <c:v>3.5628834</c:v>
                </c:pt>
                <c:pt idx="38">
                  <c:v>2.0076448</c:v>
                </c:pt>
                <c:pt idx="39">
                  <c:v>6.2925370999999997</c:v>
                </c:pt>
                <c:pt idx="40">
                  <c:v>6.7381868999999996</c:v>
                </c:pt>
                <c:pt idx="41">
                  <c:v>1.4536606999999999</c:v>
                </c:pt>
                <c:pt idx="42">
                  <c:v>3.1409216</c:v>
                </c:pt>
                <c:pt idx="43">
                  <c:v>4.1191272999999997</c:v>
                </c:pt>
                <c:pt idx="44">
                  <c:v>5.5734668000000003</c:v>
                </c:pt>
                <c:pt idx="45">
                  <c:v>3.2953100000000002</c:v>
                </c:pt>
                <c:pt idx="46">
                  <c:v>8.1589907000000004</c:v>
                </c:pt>
                <c:pt idx="47">
                  <c:v>10.791119999999999</c:v>
                </c:pt>
                <c:pt idx="48">
                  <c:v>4.1043332000000001</c:v>
                </c:pt>
                <c:pt idx="49">
                  <c:v>6.8416436000000003</c:v>
                </c:pt>
                <c:pt idx="50">
                  <c:v>9.1098154999999998</c:v>
                </c:pt>
                <c:pt idx="51">
                  <c:v>3.6805403999999999</c:v>
                </c:pt>
                <c:pt idx="52">
                  <c:v>5.0081666</c:v>
                </c:pt>
                <c:pt idx="53">
                  <c:v>4.0690350000000004</c:v>
                </c:pt>
                <c:pt idx="54">
                  <c:v>1.9121105</c:v>
                </c:pt>
                <c:pt idx="55">
                  <c:v>4.0683097999999998</c:v>
                </c:pt>
                <c:pt idx="56">
                  <c:v>8.8167980999999997</c:v>
                </c:pt>
                <c:pt idx="57">
                  <c:v>9.0733920999999995</c:v>
                </c:pt>
                <c:pt idx="58">
                  <c:v>9.4503134000000006</c:v>
                </c:pt>
                <c:pt idx="59">
                  <c:v>7.9521503999999998</c:v>
                </c:pt>
                <c:pt idx="60">
                  <c:v>6.6864716</c:v>
                </c:pt>
                <c:pt idx="61">
                  <c:v>7.8268252</c:v>
                </c:pt>
                <c:pt idx="62">
                  <c:v>2.8161223</c:v>
                </c:pt>
                <c:pt idx="63">
                  <c:v>8.9955517</c:v>
                </c:pt>
                <c:pt idx="64">
                  <c:v>5.9546584999999999</c:v>
                </c:pt>
                <c:pt idx="65">
                  <c:v>3.4662929999999998</c:v>
                </c:pt>
                <c:pt idx="66">
                  <c:v>7.5811700999999996</c:v>
                </c:pt>
                <c:pt idx="67">
                  <c:v>8.2725776</c:v>
                </c:pt>
                <c:pt idx="68">
                  <c:v>9.1695150000000005</c:v>
                </c:pt>
                <c:pt idx="69">
                  <c:v>8.7141786999999997</c:v>
                </c:pt>
                <c:pt idx="70">
                  <c:v>9.4621923999999993</c:v>
                </c:pt>
                <c:pt idx="71">
                  <c:v>3.2080065000000002</c:v>
                </c:pt>
                <c:pt idx="72">
                  <c:v>8.2905525000000004</c:v>
                </c:pt>
                <c:pt idx="73">
                  <c:v>11.023204</c:v>
                </c:pt>
                <c:pt idx="74">
                  <c:v>10.771566</c:v>
                </c:pt>
                <c:pt idx="75">
                  <c:v>5.9508688999999997</c:v>
                </c:pt>
                <c:pt idx="76">
                  <c:v>2.6697774000000001</c:v>
                </c:pt>
                <c:pt idx="77">
                  <c:v>7.3243187000000001</c:v>
                </c:pt>
                <c:pt idx="78">
                  <c:v>7.3446793000000001</c:v>
                </c:pt>
                <c:pt idx="79">
                  <c:v>9.4924859000000001</c:v>
                </c:pt>
                <c:pt idx="80">
                  <c:v>11.638384</c:v>
                </c:pt>
                <c:pt idx="81">
                  <c:v>9.3098328000000006</c:v>
                </c:pt>
                <c:pt idx="82">
                  <c:v>-0.54003844000000001</c:v>
                </c:pt>
                <c:pt idx="83">
                  <c:v>2.1104264000000001</c:v>
                </c:pt>
                <c:pt idx="84">
                  <c:v>0.72776637</c:v>
                </c:pt>
                <c:pt idx="85">
                  <c:v>1.4083314</c:v>
                </c:pt>
                <c:pt idx="86">
                  <c:v>4.5015881000000002</c:v>
                </c:pt>
                <c:pt idx="87">
                  <c:v>9.9373050000000003</c:v>
                </c:pt>
                <c:pt idx="88">
                  <c:v>8.4745541000000006</c:v>
                </c:pt>
                <c:pt idx="89">
                  <c:v>3.6008784999999999</c:v>
                </c:pt>
                <c:pt idx="90">
                  <c:v>9.8871263000000003</c:v>
                </c:pt>
                <c:pt idx="91">
                  <c:v>11.205145</c:v>
                </c:pt>
                <c:pt idx="92">
                  <c:v>1.8247882</c:v>
                </c:pt>
                <c:pt idx="93">
                  <c:v>6.0228935999999997</c:v>
                </c:pt>
                <c:pt idx="94">
                  <c:v>6.9367640000000002</c:v>
                </c:pt>
                <c:pt idx="95">
                  <c:v>5.7411567999999997</c:v>
                </c:pt>
                <c:pt idx="96">
                  <c:v>9.9072277999999994</c:v>
                </c:pt>
                <c:pt idx="97">
                  <c:v>7.7963304000000004</c:v>
                </c:pt>
                <c:pt idx="98">
                  <c:v>5.8305343000000001</c:v>
                </c:pt>
                <c:pt idx="99">
                  <c:v>3.2923100000000001</c:v>
                </c:pt>
                <c:pt idx="100">
                  <c:v>1.4849045999999999</c:v>
                </c:pt>
                <c:pt idx="101">
                  <c:v>1.0709327</c:v>
                </c:pt>
                <c:pt idx="102">
                  <c:v>1.5525913</c:v>
                </c:pt>
                <c:pt idx="103">
                  <c:v>1.2842127000000001</c:v>
                </c:pt>
                <c:pt idx="104">
                  <c:v>1.4016153</c:v>
                </c:pt>
                <c:pt idx="105">
                  <c:v>1.9083924000000001</c:v>
                </c:pt>
                <c:pt idx="106">
                  <c:v>1.0530724</c:v>
                </c:pt>
                <c:pt idx="107">
                  <c:v>1.5992949999999999</c:v>
                </c:pt>
                <c:pt idx="108">
                  <c:v>1.7197226000000001</c:v>
                </c:pt>
                <c:pt idx="109">
                  <c:v>1.4998589</c:v>
                </c:pt>
                <c:pt idx="110">
                  <c:v>1.9506068000000001</c:v>
                </c:pt>
                <c:pt idx="111">
                  <c:v>1.9863708</c:v>
                </c:pt>
                <c:pt idx="112">
                  <c:v>1.0928180000000001</c:v>
                </c:pt>
                <c:pt idx="113">
                  <c:v>1.0611368000000001</c:v>
                </c:pt>
                <c:pt idx="114">
                  <c:v>1.9616614999999999</c:v>
                </c:pt>
                <c:pt idx="115">
                  <c:v>1.9151526999999999</c:v>
                </c:pt>
                <c:pt idx="116">
                  <c:v>1.7129791999999999</c:v>
                </c:pt>
                <c:pt idx="117">
                  <c:v>1.0173388999999999</c:v>
                </c:pt>
                <c:pt idx="118">
                  <c:v>1.2405128000000001</c:v>
                </c:pt>
                <c:pt idx="119">
                  <c:v>1.8652293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6-4F30-B379-901C52ED514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"/>
            <c:marker>
              <c:symbol val="square"/>
              <c:size val="9"/>
            </c:marker>
            <c:bubble3D val="0"/>
            <c:spPr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86-4F30-B379-901C52ED514F}"/>
              </c:ext>
            </c:extLst>
          </c:dPt>
          <c:xVal>
            <c:numRef>
              <c:f>Dati!$F$149:$F$150</c:f>
              <c:numCache>
                <c:formatCode>General</c:formatCode>
                <c:ptCount val="2"/>
                <c:pt idx="0">
                  <c:v>-2.17</c:v>
                </c:pt>
                <c:pt idx="1">
                  <c:v>5.4960000000000004</c:v>
                </c:pt>
              </c:numCache>
            </c:numRef>
          </c:xVal>
          <c:yVal>
            <c:numRef>
              <c:f>Dati!$G$149:$G$150</c:f>
              <c:numCache>
                <c:formatCode>General</c:formatCode>
                <c:ptCount val="2"/>
                <c:pt idx="0">
                  <c:v>-1.0391468222250655</c:v>
                </c:pt>
                <c:pt idx="1">
                  <c:v>21.958853177774934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86-4F30-B379-901C52ED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41872"/>
        <c:axId val="1"/>
      </c:scatterChart>
      <c:valAx>
        <c:axId val="7676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7641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99139414575335"/>
          <c:y val="0.46633636598203826"/>
          <c:w val="9.0650253747881784E-2"/>
          <c:h val="6.99504548973057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OLS</a:t>
            </a:r>
          </a:p>
        </c:rich>
      </c:tx>
      <c:layout>
        <c:manualLayout>
          <c:xMode val="edge"/>
          <c:yMode val="edge"/>
          <c:x val="0.62078778639711307"/>
          <c:y val="0.212566910062059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64893838241014E-2"/>
          <c:y val="6.2803859791063177E-2"/>
          <c:w val="0.77654908552947965"/>
          <c:h val="0.879254037074884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Dati!$C$4:$C$123</c:f>
              <c:numCache>
                <c:formatCode>General</c:formatCode>
                <c:ptCount val="120"/>
                <c:pt idx="0">
                  <c:v>-1.0044571</c:v>
                </c:pt>
                <c:pt idx="1">
                  <c:v>-1.7392624000000001</c:v>
                </c:pt>
                <c:pt idx="2">
                  <c:v>1.1732556000000001</c:v>
                </c:pt>
                <c:pt idx="3">
                  <c:v>-0.67949912000000001</c:v>
                </c:pt>
                <c:pt idx="4">
                  <c:v>-1.1844235999999999</c:v>
                </c:pt>
                <c:pt idx="5">
                  <c:v>7.3694735999999997E-2</c:v>
                </c:pt>
                <c:pt idx="6">
                  <c:v>0.27709019000000001</c:v>
                </c:pt>
                <c:pt idx="7">
                  <c:v>0.97869898</c:v>
                </c:pt>
                <c:pt idx="8">
                  <c:v>0.33230016000000001</c:v>
                </c:pt>
                <c:pt idx="9">
                  <c:v>1.2859817</c:v>
                </c:pt>
                <c:pt idx="10">
                  <c:v>-0.35686623000000001</c:v>
                </c:pt>
                <c:pt idx="11">
                  <c:v>1.6824733999999999</c:v>
                </c:pt>
                <c:pt idx="12">
                  <c:v>-0.66116364000000005</c:v>
                </c:pt>
                <c:pt idx="13">
                  <c:v>-0.95748856000000004</c:v>
                </c:pt>
                <c:pt idx="14">
                  <c:v>-0.20464003</c:v>
                </c:pt>
                <c:pt idx="15">
                  <c:v>-0.24550385999999999</c:v>
                </c:pt>
                <c:pt idx="16">
                  <c:v>-2.0299173000000001</c:v>
                </c:pt>
                <c:pt idx="17">
                  <c:v>2.351855</c:v>
                </c:pt>
                <c:pt idx="18">
                  <c:v>1.4375605</c:v>
                </c:pt>
                <c:pt idx="19">
                  <c:v>0.64008129000000002</c:v>
                </c:pt>
                <c:pt idx="20">
                  <c:v>0.42121962000000002</c:v>
                </c:pt>
                <c:pt idx="21">
                  <c:v>0.64033582</c:v>
                </c:pt>
                <c:pt idx="22">
                  <c:v>-1.4547526</c:v>
                </c:pt>
                <c:pt idx="23">
                  <c:v>1.6131770999999999</c:v>
                </c:pt>
                <c:pt idx="24">
                  <c:v>0.63082978999999995</c:v>
                </c:pt>
                <c:pt idx="25">
                  <c:v>-1.0984806</c:v>
                </c:pt>
                <c:pt idx="26">
                  <c:v>0.39077400000000001</c:v>
                </c:pt>
                <c:pt idx="27">
                  <c:v>0.55094922000000002</c:v>
                </c:pt>
                <c:pt idx="28">
                  <c:v>1.2518651999999999</c:v>
                </c:pt>
                <c:pt idx="29">
                  <c:v>-1.1194104</c:v>
                </c:pt>
                <c:pt idx="30">
                  <c:v>-0.55017115000000005</c:v>
                </c:pt>
                <c:pt idx="31">
                  <c:v>0.31680025000000001</c:v>
                </c:pt>
                <c:pt idx="32">
                  <c:v>0.81413621000000003</c:v>
                </c:pt>
                <c:pt idx="33">
                  <c:v>-1.0867798</c:v>
                </c:pt>
                <c:pt idx="34">
                  <c:v>-1.3292932</c:v>
                </c:pt>
                <c:pt idx="35">
                  <c:v>0.50520732000000002</c:v>
                </c:pt>
                <c:pt idx="36">
                  <c:v>-0.51103160000000003</c:v>
                </c:pt>
                <c:pt idx="37">
                  <c:v>-0.96844520000000001</c:v>
                </c:pt>
                <c:pt idx="38">
                  <c:v>-1.5459889</c:v>
                </c:pt>
                <c:pt idx="39">
                  <c:v>-0.17088428999999999</c:v>
                </c:pt>
                <c:pt idx="40">
                  <c:v>0.48330781</c:v>
                </c:pt>
                <c:pt idx="41">
                  <c:v>-1.2706161</c:v>
                </c:pt>
                <c:pt idx="42">
                  <c:v>-0.99181887000000002</c:v>
                </c:pt>
                <c:pt idx="43">
                  <c:v>-0.94754925000000001</c:v>
                </c:pt>
                <c:pt idx="44">
                  <c:v>0.15353212999999999</c:v>
                </c:pt>
                <c:pt idx="45">
                  <c:v>-0.58864771999999999</c:v>
                </c:pt>
                <c:pt idx="46">
                  <c:v>0.43893847000000003</c:v>
                </c:pt>
                <c:pt idx="47">
                  <c:v>1.5180331</c:v>
                </c:pt>
                <c:pt idx="48">
                  <c:v>-0.58784570000000003</c:v>
                </c:pt>
                <c:pt idx="49">
                  <c:v>0.51968241999999998</c:v>
                </c:pt>
                <c:pt idx="50">
                  <c:v>0.98495635999999998</c:v>
                </c:pt>
                <c:pt idx="51">
                  <c:v>-1.0061149</c:v>
                </c:pt>
                <c:pt idx="52">
                  <c:v>-0.44615165000000001</c:v>
                </c:pt>
                <c:pt idx="53">
                  <c:v>-0.87600648999999997</c:v>
                </c:pt>
                <c:pt idx="54">
                  <c:v>-1.0484770999999999</c:v>
                </c:pt>
                <c:pt idx="55">
                  <c:v>-0.42267094999999999</c:v>
                </c:pt>
                <c:pt idx="56">
                  <c:v>0.63716762999999998</c:v>
                </c:pt>
                <c:pt idx="57">
                  <c:v>1.3389046</c:v>
                </c:pt>
                <c:pt idx="58">
                  <c:v>1.1383167999999999</c:v>
                </c:pt>
                <c:pt idx="59">
                  <c:v>0.88465758999999999</c:v>
                </c:pt>
                <c:pt idx="60">
                  <c:v>0.39350180000000001</c:v>
                </c:pt>
                <c:pt idx="61">
                  <c:v>0.32703014000000002</c:v>
                </c:pt>
                <c:pt idx="62">
                  <c:v>-0.79919660000000003</c:v>
                </c:pt>
                <c:pt idx="63">
                  <c:v>0.78977867999999996</c:v>
                </c:pt>
                <c:pt idx="64">
                  <c:v>-7.6291060999999993E-2</c:v>
                </c:pt>
                <c:pt idx="65">
                  <c:v>-0.69061992000000005</c:v>
                </c:pt>
                <c:pt idx="66">
                  <c:v>0.47969251000000002</c:v>
                </c:pt>
                <c:pt idx="67">
                  <c:v>1.0446769</c:v>
                </c:pt>
                <c:pt idx="68">
                  <c:v>0.90060211000000001</c:v>
                </c:pt>
                <c:pt idx="69">
                  <c:v>1.1477312</c:v>
                </c:pt>
                <c:pt idx="70">
                  <c:v>0.82515906999999999</c:v>
                </c:pt>
                <c:pt idx="71">
                  <c:v>-1.1372275999999999</c:v>
                </c:pt>
                <c:pt idx="72">
                  <c:v>0.49973115000000001</c:v>
                </c:pt>
                <c:pt idx="73">
                  <c:v>1.8943555999999999</c:v>
                </c:pt>
                <c:pt idx="74">
                  <c:v>1.7863703</c:v>
                </c:pt>
                <c:pt idx="75">
                  <c:v>-7.5510921999999998E-3</c:v>
                </c:pt>
                <c:pt idx="76">
                  <c:v>-0.91553839999999997</c:v>
                </c:pt>
                <c:pt idx="77">
                  <c:v>0.63323731999999999</c:v>
                </c:pt>
                <c:pt idx="78">
                  <c:v>0.46972144999999998</c:v>
                </c:pt>
                <c:pt idx="79">
                  <c:v>1.332368</c:v>
                </c:pt>
                <c:pt idx="80">
                  <c:v>1.5766283000000001</c:v>
                </c:pt>
                <c:pt idx="81">
                  <c:v>1.1214447999999999</c:v>
                </c:pt>
                <c:pt idx="82">
                  <c:v>-1.8560246</c:v>
                </c:pt>
                <c:pt idx="83">
                  <c:v>-1.60304</c:v>
                </c:pt>
                <c:pt idx="84">
                  <c:v>-1.9880636</c:v>
                </c:pt>
                <c:pt idx="85">
                  <c:v>-1.6859036999999999</c:v>
                </c:pt>
                <c:pt idx="86">
                  <c:v>-0.41810928000000003</c:v>
                </c:pt>
                <c:pt idx="87">
                  <c:v>1.1796475</c:v>
                </c:pt>
                <c:pt idx="88">
                  <c:v>0.58626056000000004</c:v>
                </c:pt>
                <c:pt idx="89">
                  <c:v>-0.64600321000000005</c:v>
                </c:pt>
                <c:pt idx="90">
                  <c:v>1.2186807</c:v>
                </c:pt>
                <c:pt idx="91">
                  <c:v>1.7119614999999999</c:v>
                </c:pt>
                <c:pt idx="92">
                  <c:v>-1.312535</c:v>
                </c:pt>
                <c:pt idx="93">
                  <c:v>3.8661842000000002E-2</c:v>
                </c:pt>
                <c:pt idx="94">
                  <c:v>9.2431401999999996E-2</c:v>
                </c:pt>
                <c:pt idx="95">
                  <c:v>-0.20825181000000001</c:v>
                </c:pt>
                <c:pt idx="96">
                  <c:v>1.1589912</c:v>
                </c:pt>
                <c:pt idx="97">
                  <c:v>0.77752012000000004</c:v>
                </c:pt>
                <c:pt idx="98">
                  <c:v>-0.14513191</c:v>
                </c:pt>
                <c:pt idx="99">
                  <c:v>-0.81249015000000002</c:v>
                </c:pt>
                <c:pt idx="100">
                  <c:v>4.1606997000000003</c:v>
                </c:pt>
                <c:pt idx="101">
                  <c:v>4.9402618</c:v>
                </c:pt>
                <c:pt idx="102">
                  <c:v>4.4386907000000004</c:v>
                </c:pt>
                <c:pt idx="103">
                  <c:v>4.9391525999999999</c:v>
                </c:pt>
                <c:pt idx="104">
                  <c:v>4.2327155999999997</c:v>
                </c:pt>
                <c:pt idx="105">
                  <c:v>4.1522262999999997</c:v>
                </c:pt>
                <c:pt idx="106">
                  <c:v>4.7226907999999996</c:v>
                </c:pt>
                <c:pt idx="107">
                  <c:v>4.1429919000000002</c:v>
                </c:pt>
                <c:pt idx="108">
                  <c:v>4.7555196000000004</c:v>
                </c:pt>
                <c:pt idx="109">
                  <c:v>4.5182219999999997</c:v>
                </c:pt>
                <c:pt idx="110">
                  <c:v>4.6447077999999999</c:v>
                </c:pt>
                <c:pt idx="111">
                  <c:v>4.5172951000000001</c:v>
                </c:pt>
                <c:pt idx="112">
                  <c:v>4.8581785000000002</c:v>
                </c:pt>
                <c:pt idx="113">
                  <c:v>4.7965602000000001</c:v>
                </c:pt>
                <c:pt idx="114">
                  <c:v>4.6710678000000003</c:v>
                </c:pt>
                <c:pt idx="115">
                  <c:v>4.3443930999999996</c:v>
                </c:pt>
                <c:pt idx="116">
                  <c:v>4.1346980999999996</c:v>
                </c:pt>
                <c:pt idx="117">
                  <c:v>4.5299956000000003</c:v>
                </c:pt>
                <c:pt idx="118">
                  <c:v>4.0889012999999998</c:v>
                </c:pt>
                <c:pt idx="119">
                  <c:v>4.6766857000000002</c:v>
                </c:pt>
              </c:numCache>
            </c:numRef>
          </c:xVal>
          <c:yVal>
            <c:numRef>
              <c:f>Dati!$D$4:$D$123</c:f>
              <c:numCache>
                <c:formatCode>General</c:formatCode>
                <c:ptCount val="120"/>
                <c:pt idx="0">
                  <c:v>2.5647060000000002</c:v>
                </c:pt>
                <c:pt idx="1">
                  <c:v>0.60773977999999995</c:v>
                </c:pt>
                <c:pt idx="2">
                  <c:v>9.4475458999999997</c:v>
                </c:pt>
                <c:pt idx="3">
                  <c:v>4.8600705</c:v>
                </c:pt>
                <c:pt idx="4">
                  <c:v>1.5736546</c:v>
                </c:pt>
                <c:pt idx="5">
                  <c:v>6.0241198000000002</c:v>
                </c:pt>
                <c:pt idx="6">
                  <c:v>7.1108776999999996</c:v>
                </c:pt>
                <c:pt idx="7">
                  <c:v>8.5278866000000004</c:v>
                </c:pt>
                <c:pt idx="8">
                  <c:v>7.1188165999999997</c:v>
                </c:pt>
                <c:pt idx="9">
                  <c:v>10.718545000000001</c:v>
                </c:pt>
                <c:pt idx="10">
                  <c:v>4.751932</c:v>
                </c:pt>
                <c:pt idx="11">
                  <c:v>11.373113999999999</c:v>
                </c:pt>
                <c:pt idx="12">
                  <c:v>3.7163468000000002</c:v>
                </c:pt>
                <c:pt idx="13">
                  <c:v>3.9906655999999998</c:v>
                </c:pt>
                <c:pt idx="14">
                  <c:v>5.4382010999999997</c:v>
                </c:pt>
                <c:pt idx="15">
                  <c:v>4.7034161000000001</c:v>
                </c:pt>
                <c:pt idx="16">
                  <c:v>-2.4822230000000001E-2</c:v>
                </c:pt>
                <c:pt idx="17">
                  <c:v>12.400945999999999</c:v>
                </c:pt>
                <c:pt idx="18">
                  <c:v>9.7931187000000008</c:v>
                </c:pt>
                <c:pt idx="19">
                  <c:v>7.4204347000000004</c:v>
                </c:pt>
                <c:pt idx="20">
                  <c:v>6.7761009000000003</c:v>
                </c:pt>
                <c:pt idx="21">
                  <c:v>7.9267202000000001</c:v>
                </c:pt>
                <c:pt idx="22">
                  <c:v>1.1283348</c:v>
                </c:pt>
                <c:pt idx="23">
                  <c:v>10.960641000000001</c:v>
                </c:pt>
                <c:pt idx="24">
                  <c:v>7.9560136000000004</c:v>
                </c:pt>
                <c:pt idx="25">
                  <c:v>2.8516987999999999</c:v>
                </c:pt>
                <c:pt idx="26">
                  <c:v>6.6900969999999997</c:v>
                </c:pt>
                <c:pt idx="27">
                  <c:v>8.5298514999999995</c:v>
                </c:pt>
                <c:pt idx="28">
                  <c:v>8.9982854999999997</c:v>
                </c:pt>
                <c:pt idx="29">
                  <c:v>3.6136566000000001</c:v>
                </c:pt>
                <c:pt idx="30">
                  <c:v>4.6454580999999999</c:v>
                </c:pt>
                <c:pt idx="31">
                  <c:v>7.4071962999999998</c:v>
                </c:pt>
                <c:pt idx="32">
                  <c:v>8.4715199999999999</c:v>
                </c:pt>
                <c:pt idx="33">
                  <c:v>1.8753685</c:v>
                </c:pt>
                <c:pt idx="34">
                  <c:v>2.5337649</c:v>
                </c:pt>
                <c:pt idx="35">
                  <c:v>8.2349268999999996</c:v>
                </c:pt>
                <c:pt idx="36">
                  <c:v>3.9798966</c:v>
                </c:pt>
                <c:pt idx="37">
                  <c:v>3.5628834</c:v>
                </c:pt>
                <c:pt idx="38">
                  <c:v>2.0076448</c:v>
                </c:pt>
                <c:pt idx="39">
                  <c:v>6.2925370999999997</c:v>
                </c:pt>
                <c:pt idx="40">
                  <c:v>6.7381868999999996</c:v>
                </c:pt>
                <c:pt idx="41">
                  <c:v>1.4536606999999999</c:v>
                </c:pt>
                <c:pt idx="42">
                  <c:v>3.1409216</c:v>
                </c:pt>
                <c:pt idx="43">
                  <c:v>4.1191272999999997</c:v>
                </c:pt>
                <c:pt idx="44">
                  <c:v>5.5734668000000003</c:v>
                </c:pt>
                <c:pt idx="45">
                  <c:v>3.2953100000000002</c:v>
                </c:pt>
                <c:pt idx="46">
                  <c:v>8.1589907000000004</c:v>
                </c:pt>
                <c:pt idx="47">
                  <c:v>10.791119999999999</c:v>
                </c:pt>
                <c:pt idx="48">
                  <c:v>4.1043332000000001</c:v>
                </c:pt>
                <c:pt idx="49">
                  <c:v>6.8416436000000003</c:v>
                </c:pt>
                <c:pt idx="50">
                  <c:v>9.1098154999999998</c:v>
                </c:pt>
                <c:pt idx="51">
                  <c:v>3.6805403999999999</c:v>
                </c:pt>
                <c:pt idx="52">
                  <c:v>5.0081666</c:v>
                </c:pt>
                <c:pt idx="53">
                  <c:v>4.0690350000000004</c:v>
                </c:pt>
                <c:pt idx="54">
                  <c:v>1.9121105</c:v>
                </c:pt>
                <c:pt idx="55">
                  <c:v>4.0683097999999998</c:v>
                </c:pt>
                <c:pt idx="56">
                  <c:v>8.8167980999999997</c:v>
                </c:pt>
                <c:pt idx="57">
                  <c:v>9.0733920999999995</c:v>
                </c:pt>
                <c:pt idx="58">
                  <c:v>9.4503134000000006</c:v>
                </c:pt>
                <c:pt idx="59">
                  <c:v>7.9521503999999998</c:v>
                </c:pt>
                <c:pt idx="60">
                  <c:v>6.6864716</c:v>
                </c:pt>
                <c:pt idx="61">
                  <c:v>7.8268252</c:v>
                </c:pt>
                <c:pt idx="62">
                  <c:v>2.8161223</c:v>
                </c:pt>
                <c:pt idx="63">
                  <c:v>8.9955517</c:v>
                </c:pt>
                <c:pt idx="64">
                  <c:v>5.9546584999999999</c:v>
                </c:pt>
                <c:pt idx="65">
                  <c:v>3.4662929999999998</c:v>
                </c:pt>
                <c:pt idx="66">
                  <c:v>7.5811700999999996</c:v>
                </c:pt>
                <c:pt idx="67">
                  <c:v>8.2725776</c:v>
                </c:pt>
                <c:pt idx="68">
                  <c:v>9.1695150000000005</c:v>
                </c:pt>
                <c:pt idx="69">
                  <c:v>8.7141786999999997</c:v>
                </c:pt>
                <c:pt idx="70">
                  <c:v>9.4621923999999993</c:v>
                </c:pt>
                <c:pt idx="71">
                  <c:v>3.2080065000000002</c:v>
                </c:pt>
                <c:pt idx="72">
                  <c:v>8.2905525000000004</c:v>
                </c:pt>
                <c:pt idx="73">
                  <c:v>11.023204</c:v>
                </c:pt>
                <c:pt idx="74">
                  <c:v>10.771566</c:v>
                </c:pt>
                <c:pt idx="75">
                  <c:v>5.9508688999999997</c:v>
                </c:pt>
                <c:pt idx="76">
                  <c:v>2.6697774000000001</c:v>
                </c:pt>
                <c:pt idx="77">
                  <c:v>7.3243187000000001</c:v>
                </c:pt>
                <c:pt idx="78">
                  <c:v>7.3446793000000001</c:v>
                </c:pt>
                <c:pt idx="79">
                  <c:v>9.4924859000000001</c:v>
                </c:pt>
                <c:pt idx="80">
                  <c:v>11.638384</c:v>
                </c:pt>
                <c:pt idx="81">
                  <c:v>9.3098328000000006</c:v>
                </c:pt>
                <c:pt idx="82">
                  <c:v>-0.54003844000000001</c:v>
                </c:pt>
                <c:pt idx="83">
                  <c:v>2.1104264000000001</c:v>
                </c:pt>
                <c:pt idx="84">
                  <c:v>0.72776637</c:v>
                </c:pt>
                <c:pt idx="85">
                  <c:v>1.4083314</c:v>
                </c:pt>
                <c:pt idx="86">
                  <c:v>4.5015881000000002</c:v>
                </c:pt>
                <c:pt idx="87">
                  <c:v>9.9373050000000003</c:v>
                </c:pt>
                <c:pt idx="88">
                  <c:v>8.4745541000000006</c:v>
                </c:pt>
                <c:pt idx="89">
                  <c:v>3.6008784999999999</c:v>
                </c:pt>
                <c:pt idx="90">
                  <c:v>9.8871263000000003</c:v>
                </c:pt>
                <c:pt idx="91">
                  <c:v>11.205145</c:v>
                </c:pt>
                <c:pt idx="92">
                  <c:v>1.8247882</c:v>
                </c:pt>
                <c:pt idx="93">
                  <c:v>6.0228935999999997</c:v>
                </c:pt>
                <c:pt idx="94">
                  <c:v>6.9367640000000002</c:v>
                </c:pt>
                <c:pt idx="95">
                  <c:v>5.7411567999999997</c:v>
                </c:pt>
                <c:pt idx="96">
                  <c:v>9.9072277999999994</c:v>
                </c:pt>
                <c:pt idx="97">
                  <c:v>7.7963304000000004</c:v>
                </c:pt>
                <c:pt idx="98">
                  <c:v>5.8305343000000001</c:v>
                </c:pt>
                <c:pt idx="99">
                  <c:v>3.2923100000000001</c:v>
                </c:pt>
                <c:pt idx="100">
                  <c:v>1.4849045999999999</c:v>
                </c:pt>
                <c:pt idx="101">
                  <c:v>1.0709327</c:v>
                </c:pt>
                <c:pt idx="102">
                  <c:v>1.5525913</c:v>
                </c:pt>
                <c:pt idx="103">
                  <c:v>1.2842127000000001</c:v>
                </c:pt>
                <c:pt idx="104">
                  <c:v>1.4016153</c:v>
                </c:pt>
                <c:pt idx="105">
                  <c:v>1.9083924000000001</c:v>
                </c:pt>
                <c:pt idx="106">
                  <c:v>1.0530724</c:v>
                </c:pt>
                <c:pt idx="107">
                  <c:v>1.5992949999999999</c:v>
                </c:pt>
                <c:pt idx="108">
                  <c:v>1.7197226000000001</c:v>
                </c:pt>
                <c:pt idx="109">
                  <c:v>1.4998589</c:v>
                </c:pt>
                <c:pt idx="110">
                  <c:v>1.9506068000000001</c:v>
                </c:pt>
                <c:pt idx="111">
                  <c:v>1.9863708</c:v>
                </c:pt>
                <c:pt idx="112">
                  <c:v>1.0928180000000001</c:v>
                </c:pt>
                <c:pt idx="113">
                  <c:v>1.0611368000000001</c:v>
                </c:pt>
                <c:pt idx="114">
                  <c:v>1.9616614999999999</c:v>
                </c:pt>
                <c:pt idx="115">
                  <c:v>1.9151526999999999</c:v>
                </c:pt>
                <c:pt idx="116">
                  <c:v>1.7129791999999999</c:v>
                </c:pt>
                <c:pt idx="117">
                  <c:v>1.0173388999999999</c:v>
                </c:pt>
                <c:pt idx="118">
                  <c:v>1.2405128000000001</c:v>
                </c:pt>
                <c:pt idx="119">
                  <c:v>1.8652293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A7-4A6A-A301-2C6D99C37B4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"/>
            <c:marker>
              <c:symbol val="square"/>
              <c:size val="9"/>
            </c:marker>
            <c:bubble3D val="0"/>
            <c:spPr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A7-4A6A-A301-2C6D99C37B4A}"/>
              </c:ext>
            </c:extLst>
          </c:dPt>
          <c:xVal>
            <c:numRef>
              <c:f>Dati!$I$141:$I$142</c:f>
              <c:numCache>
                <c:formatCode>General</c:formatCode>
                <c:ptCount val="2"/>
                <c:pt idx="0">
                  <c:v>-2</c:v>
                </c:pt>
                <c:pt idx="1">
                  <c:v>5</c:v>
                </c:pt>
              </c:numCache>
            </c:numRef>
          </c:xVal>
          <c:yVal>
            <c:numRef>
              <c:f>Dati!$J$141:$J$142</c:f>
              <c:numCache>
                <c:formatCode>General</c:formatCode>
                <c:ptCount val="2"/>
                <c:pt idx="0">
                  <c:v>5.628068031292571</c:v>
                </c:pt>
                <c:pt idx="1">
                  <c:v>5.0778160258512237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A7-4A6A-A301-2C6D99C37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42704"/>
        <c:axId val="1"/>
      </c:scatterChart>
      <c:valAx>
        <c:axId val="76764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764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LMS</a:t>
            </a:r>
          </a:p>
        </c:rich>
      </c:tx>
      <c:layout>
        <c:manualLayout>
          <c:xMode val="edge"/>
          <c:yMode val="edge"/>
          <c:x val="0.66438955211381379"/>
          <c:y val="0.381654224884153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8847789967456E-2"/>
          <c:y val="6.2803859791063177E-2"/>
          <c:w val="0.7747379898351392"/>
          <c:h val="0.879254037074884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Dati!$C$4:$C$123</c:f>
              <c:numCache>
                <c:formatCode>General</c:formatCode>
                <c:ptCount val="120"/>
                <c:pt idx="0">
                  <c:v>-1.0044571</c:v>
                </c:pt>
                <c:pt idx="1">
                  <c:v>-1.7392624000000001</c:v>
                </c:pt>
                <c:pt idx="2">
                  <c:v>1.1732556000000001</c:v>
                </c:pt>
                <c:pt idx="3">
                  <c:v>-0.67949912000000001</c:v>
                </c:pt>
                <c:pt idx="4">
                  <c:v>-1.1844235999999999</c:v>
                </c:pt>
                <c:pt idx="5">
                  <c:v>7.3694735999999997E-2</c:v>
                </c:pt>
                <c:pt idx="6">
                  <c:v>0.27709019000000001</c:v>
                </c:pt>
                <c:pt idx="7">
                  <c:v>0.97869898</c:v>
                </c:pt>
                <c:pt idx="8">
                  <c:v>0.33230016000000001</c:v>
                </c:pt>
                <c:pt idx="9">
                  <c:v>1.2859817</c:v>
                </c:pt>
                <c:pt idx="10">
                  <c:v>-0.35686623000000001</c:v>
                </c:pt>
                <c:pt idx="11">
                  <c:v>1.6824733999999999</c:v>
                </c:pt>
                <c:pt idx="12">
                  <c:v>-0.66116364000000005</c:v>
                </c:pt>
                <c:pt idx="13">
                  <c:v>-0.95748856000000004</c:v>
                </c:pt>
                <c:pt idx="14">
                  <c:v>-0.20464003</c:v>
                </c:pt>
                <c:pt idx="15">
                  <c:v>-0.24550385999999999</c:v>
                </c:pt>
                <c:pt idx="16">
                  <c:v>-2.0299173000000001</c:v>
                </c:pt>
                <c:pt idx="17">
                  <c:v>2.351855</c:v>
                </c:pt>
                <c:pt idx="18">
                  <c:v>1.4375605</c:v>
                </c:pt>
                <c:pt idx="19">
                  <c:v>0.64008129000000002</c:v>
                </c:pt>
                <c:pt idx="20">
                  <c:v>0.42121962000000002</c:v>
                </c:pt>
                <c:pt idx="21">
                  <c:v>0.64033582</c:v>
                </c:pt>
                <c:pt idx="22">
                  <c:v>-1.4547526</c:v>
                </c:pt>
                <c:pt idx="23">
                  <c:v>1.6131770999999999</c:v>
                </c:pt>
                <c:pt idx="24">
                  <c:v>0.63082978999999995</c:v>
                </c:pt>
                <c:pt idx="25">
                  <c:v>-1.0984806</c:v>
                </c:pt>
                <c:pt idx="26">
                  <c:v>0.39077400000000001</c:v>
                </c:pt>
                <c:pt idx="27">
                  <c:v>0.55094922000000002</c:v>
                </c:pt>
                <c:pt idx="28">
                  <c:v>1.2518651999999999</c:v>
                </c:pt>
                <c:pt idx="29">
                  <c:v>-1.1194104</c:v>
                </c:pt>
                <c:pt idx="30">
                  <c:v>-0.55017115000000005</c:v>
                </c:pt>
                <c:pt idx="31">
                  <c:v>0.31680025000000001</c:v>
                </c:pt>
                <c:pt idx="32">
                  <c:v>0.81413621000000003</c:v>
                </c:pt>
                <c:pt idx="33">
                  <c:v>-1.0867798</c:v>
                </c:pt>
                <c:pt idx="34">
                  <c:v>-1.3292932</c:v>
                </c:pt>
                <c:pt idx="35">
                  <c:v>0.50520732000000002</c:v>
                </c:pt>
                <c:pt idx="36">
                  <c:v>-0.51103160000000003</c:v>
                </c:pt>
                <c:pt idx="37">
                  <c:v>-0.96844520000000001</c:v>
                </c:pt>
                <c:pt idx="38">
                  <c:v>-1.5459889</c:v>
                </c:pt>
                <c:pt idx="39">
                  <c:v>-0.17088428999999999</c:v>
                </c:pt>
                <c:pt idx="40">
                  <c:v>0.48330781</c:v>
                </c:pt>
                <c:pt idx="41">
                  <c:v>-1.2706161</c:v>
                </c:pt>
                <c:pt idx="42">
                  <c:v>-0.99181887000000002</c:v>
                </c:pt>
                <c:pt idx="43">
                  <c:v>-0.94754925000000001</c:v>
                </c:pt>
                <c:pt idx="44">
                  <c:v>0.15353212999999999</c:v>
                </c:pt>
                <c:pt idx="45">
                  <c:v>-0.58864771999999999</c:v>
                </c:pt>
                <c:pt idx="46">
                  <c:v>0.43893847000000003</c:v>
                </c:pt>
                <c:pt idx="47">
                  <c:v>1.5180331</c:v>
                </c:pt>
                <c:pt idx="48">
                  <c:v>-0.58784570000000003</c:v>
                </c:pt>
                <c:pt idx="49">
                  <c:v>0.51968241999999998</c:v>
                </c:pt>
                <c:pt idx="50">
                  <c:v>0.98495635999999998</c:v>
                </c:pt>
                <c:pt idx="51">
                  <c:v>-1.0061149</c:v>
                </c:pt>
                <c:pt idx="52">
                  <c:v>-0.44615165000000001</c:v>
                </c:pt>
                <c:pt idx="53">
                  <c:v>-0.87600648999999997</c:v>
                </c:pt>
                <c:pt idx="54">
                  <c:v>-1.0484770999999999</c:v>
                </c:pt>
                <c:pt idx="55">
                  <c:v>-0.42267094999999999</c:v>
                </c:pt>
                <c:pt idx="56">
                  <c:v>0.63716762999999998</c:v>
                </c:pt>
                <c:pt idx="57">
                  <c:v>1.3389046</c:v>
                </c:pt>
                <c:pt idx="58">
                  <c:v>1.1383167999999999</c:v>
                </c:pt>
                <c:pt idx="59">
                  <c:v>0.88465758999999999</c:v>
                </c:pt>
                <c:pt idx="60">
                  <c:v>0.39350180000000001</c:v>
                </c:pt>
                <c:pt idx="61">
                  <c:v>0.32703014000000002</c:v>
                </c:pt>
                <c:pt idx="62">
                  <c:v>-0.79919660000000003</c:v>
                </c:pt>
                <c:pt idx="63">
                  <c:v>0.78977867999999996</c:v>
                </c:pt>
                <c:pt idx="64">
                  <c:v>-7.6291060999999993E-2</c:v>
                </c:pt>
                <c:pt idx="65">
                  <c:v>-0.69061992000000005</c:v>
                </c:pt>
                <c:pt idx="66">
                  <c:v>0.47969251000000002</c:v>
                </c:pt>
                <c:pt idx="67">
                  <c:v>1.0446769</c:v>
                </c:pt>
                <c:pt idx="68">
                  <c:v>0.90060211000000001</c:v>
                </c:pt>
                <c:pt idx="69">
                  <c:v>1.1477312</c:v>
                </c:pt>
                <c:pt idx="70">
                  <c:v>0.82515906999999999</c:v>
                </c:pt>
                <c:pt idx="71">
                  <c:v>-1.1372275999999999</c:v>
                </c:pt>
                <c:pt idx="72">
                  <c:v>0.49973115000000001</c:v>
                </c:pt>
                <c:pt idx="73">
                  <c:v>1.8943555999999999</c:v>
                </c:pt>
                <c:pt idx="74">
                  <c:v>1.7863703</c:v>
                </c:pt>
                <c:pt idx="75">
                  <c:v>-7.5510921999999998E-3</c:v>
                </c:pt>
                <c:pt idx="76">
                  <c:v>-0.91553839999999997</c:v>
                </c:pt>
                <c:pt idx="77">
                  <c:v>0.63323731999999999</c:v>
                </c:pt>
                <c:pt idx="78">
                  <c:v>0.46972144999999998</c:v>
                </c:pt>
                <c:pt idx="79">
                  <c:v>1.332368</c:v>
                </c:pt>
                <c:pt idx="80">
                  <c:v>1.5766283000000001</c:v>
                </c:pt>
                <c:pt idx="81">
                  <c:v>1.1214447999999999</c:v>
                </c:pt>
                <c:pt idx="82">
                  <c:v>-1.8560246</c:v>
                </c:pt>
                <c:pt idx="83">
                  <c:v>-1.60304</c:v>
                </c:pt>
                <c:pt idx="84">
                  <c:v>-1.9880636</c:v>
                </c:pt>
                <c:pt idx="85">
                  <c:v>-1.6859036999999999</c:v>
                </c:pt>
                <c:pt idx="86">
                  <c:v>-0.41810928000000003</c:v>
                </c:pt>
                <c:pt idx="87">
                  <c:v>1.1796475</c:v>
                </c:pt>
                <c:pt idx="88">
                  <c:v>0.58626056000000004</c:v>
                </c:pt>
                <c:pt idx="89">
                  <c:v>-0.64600321000000005</c:v>
                </c:pt>
                <c:pt idx="90">
                  <c:v>1.2186807</c:v>
                </c:pt>
                <c:pt idx="91">
                  <c:v>1.7119614999999999</c:v>
                </c:pt>
                <c:pt idx="92">
                  <c:v>-1.312535</c:v>
                </c:pt>
                <c:pt idx="93">
                  <c:v>3.8661842000000002E-2</c:v>
                </c:pt>
                <c:pt idx="94">
                  <c:v>9.2431401999999996E-2</c:v>
                </c:pt>
                <c:pt idx="95">
                  <c:v>-0.20825181000000001</c:v>
                </c:pt>
                <c:pt idx="96">
                  <c:v>1.1589912</c:v>
                </c:pt>
                <c:pt idx="97">
                  <c:v>0.77752012000000004</c:v>
                </c:pt>
                <c:pt idx="98">
                  <c:v>-0.14513191</c:v>
                </c:pt>
                <c:pt idx="99">
                  <c:v>-0.81249015000000002</c:v>
                </c:pt>
                <c:pt idx="100">
                  <c:v>4.1606997000000003</c:v>
                </c:pt>
                <c:pt idx="101">
                  <c:v>4.9402618</c:v>
                </c:pt>
                <c:pt idx="102">
                  <c:v>4.4386907000000004</c:v>
                </c:pt>
                <c:pt idx="103">
                  <c:v>4.9391525999999999</c:v>
                </c:pt>
                <c:pt idx="104">
                  <c:v>4.2327155999999997</c:v>
                </c:pt>
                <c:pt idx="105">
                  <c:v>4.1522262999999997</c:v>
                </c:pt>
                <c:pt idx="106">
                  <c:v>4.7226907999999996</c:v>
                </c:pt>
                <c:pt idx="107">
                  <c:v>4.1429919000000002</c:v>
                </c:pt>
                <c:pt idx="108">
                  <c:v>4.7555196000000004</c:v>
                </c:pt>
                <c:pt idx="109">
                  <c:v>4.5182219999999997</c:v>
                </c:pt>
                <c:pt idx="110">
                  <c:v>4.6447077999999999</c:v>
                </c:pt>
                <c:pt idx="111">
                  <c:v>4.5172951000000001</c:v>
                </c:pt>
                <c:pt idx="112">
                  <c:v>4.8581785000000002</c:v>
                </c:pt>
                <c:pt idx="113">
                  <c:v>4.7965602000000001</c:v>
                </c:pt>
                <c:pt idx="114">
                  <c:v>4.6710678000000003</c:v>
                </c:pt>
                <c:pt idx="115">
                  <c:v>4.3443930999999996</c:v>
                </c:pt>
                <c:pt idx="116">
                  <c:v>4.1346980999999996</c:v>
                </c:pt>
                <c:pt idx="117">
                  <c:v>4.5299956000000003</c:v>
                </c:pt>
                <c:pt idx="118">
                  <c:v>4.0889012999999998</c:v>
                </c:pt>
                <c:pt idx="119">
                  <c:v>4.6766857000000002</c:v>
                </c:pt>
              </c:numCache>
            </c:numRef>
          </c:xVal>
          <c:yVal>
            <c:numRef>
              <c:f>Dati!$D$4:$D$123</c:f>
              <c:numCache>
                <c:formatCode>General</c:formatCode>
                <c:ptCount val="120"/>
                <c:pt idx="0">
                  <c:v>2.5647060000000002</c:v>
                </c:pt>
                <c:pt idx="1">
                  <c:v>0.60773977999999995</c:v>
                </c:pt>
                <c:pt idx="2">
                  <c:v>9.4475458999999997</c:v>
                </c:pt>
                <c:pt idx="3">
                  <c:v>4.8600705</c:v>
                </c:pt>
                <c:pt idx="4">
                  <c:v>1.5736546</c:v>
                </c:pt>
                <c:pt idx="5">
                  <c:v>6.0241198000000002</c:v>
                </c:pt>
                <c:pt idx="6">
                  <c:v>7.1108776999999996</c:v>
                </c:pt>
                <c:pt idx="7">
                  <c:v>8.5278866000000004</c:v>
                </c:pt>
                <c:pt idx="8">
                  <c:v>7.1188165999999997</c:v>
                </c:pt>
                <c:pt idx="9">
                  <c:v>10.718545000000001</c:v>
                </c:pt>
                <c:pt idx="10">
                  <c:v>4.751932</c:v>
                </c:pt>
                <c:pt idx="11">
                  <c:v>11.373113999999999</c:v>
                </c:pt>
                <c:pt idx="12">
                  <c:v>3.7163468000000002</c:v>
                </c:pt>
                <c:pt idx="13">
                  <c:v>3.9906655999999998</c:v>
                </c:pt>
                <c:pt idx="14">
                  <c:v>5.4382010999999997</c:v>
                </c:pt>
                <c:pt idx="15">
                  <c:v>4.7034161000000001</c:v>
                </c:pt>
                <c:pt idx="16">
                  <c:v>-2.4822230000000001E-2</c:v>
                </c:pt>
                <c:pt idx="17">
                  <c:v>12.400945999999999</c:v>
                </c:pt>
                <c:pt idx="18">
                  <c:v>9.7931187000000008</c:v>
                </c:pt>
                <c:pt idx="19">
                  <c:v>7.4204347000000004</c:v>
                </c:pt>
                <c:pt idx="20">
                  <c:v>6.7761009000000003</c:v>
                </c:pt>
                <c:pt idx="21">
                  <c:v>7.9267202000000001</c:v>
                </c:pt>
                <c:pt idx="22">
                  <c:v>1.1283348</c:v>
                </c:pt>
                <c:pt idx="23">
                  <c:v>10.960641000000001</c:v>
                </c:pt>
                <c:pt idx="24">
                  <c:v>7.9560136000000004</c:v>
                </c:pt>
                <c:pt idx="25">
                  <c:v>2.8516987999999999</c:v>
                </c:pt>
                <c:pt idx="26">
                  <c:v>6.6900969999999997</c:v>
                </c:pt>
                <c:pt idx="27">
                  <c:v>8.5298514999999995</c:v>
                </c:pt>
                <c:pt idx="28">
                  <c:v>8.9982854999999997</c:v>
                </c:pt>
                <c:pt idx="29">
                  <c:v>3.6136566000000001</c:v>
                </c:pt>
                <c:pt idx="30">
                  <c:v>4.6454580999999999</c:v>
                </c:pt>
                <c:pt idx="31">
                  <c:v>7.4071962999999998</c:v>
                </c:pt>
                <c:pt idx="32">
                  <c:v>8.4715199999999999</c:v>
                </c:pt>
                <c:pt idx="33">
                  <c:v>1.8753685</c:v>
                </c:pt>
                <c:pt idx="34">
                  <c:v>2.5337649</c:v>
                </c:pt>
                <c:pt idx="35">
                  <c:v>8.2349268999999996</c:v>
                </c:pt>
                <c:pt idx="36">
                  <c:v>3.9798966</c:v>
                </c:pt>
                <c:pt idx="37">
                  <c:v>3.5628834</c:v>
                </c:pt>
                <c:pt idx="38">
                  <c:v>2.0076448</c:v>
                </c:pt>
                <c:pt idx="39">
                  <c:v>6.2925370999999997</c:v>
                </c:pt>
                <c:pt idx="40">
                  <c:v>6.7381868999999996</c:v>
                </c:pt>
                <c:pt idx="41">
                  <c:v>1.4536606999999999</c:v>
                </c:pt>
                <c:pt idx="42">
                  <c:v>3.1409216</c:v>
                </c:pt>
                <c:pt idx="43">
                  <c:v>4.1191272999999997</c:v>
                </c:pt>
                <c:pt idx="44">
                  <c:v>5.5734668000000003</c:v>
                </c:pt>
                <c:pt idx="45">
                  <c:v>3.2953100000000002</c:v>
                </c:pt>
                <c:pt idx="46">
                  <c:v>8.1589907000000004</c:v>
                </c:pt>
                <c:pt idx="47">
                  <c:v>10.791119999999999</c:v>
                </c:pt>
                <c:pt idx="48">
                  <c:v>4.1043332000000001</c:v>
                </c:pt>
                <c:pt idx="49">
                  <c:v>6.8416436000000003</c:v>
                </c:pt>
                <c:pt idx="50">
                  <c:v>9.1098154999999998</c:v>
                </c:pt>
                <c:pt idx="51">
                  <c:v>3.6805403999999999</c:v>
                </c:pt>
                <c:pt idx="52">
                  <c:v>5.0081666</c:v>
                </c:pt>
                <c:pt idx="53">
                  <c:v>4.0690350000000004</c:v>
                </c:pt>
                <c:pt idx="54">
                  <c:v>1.9121105</c:v>
                </c:pt>
                <c:pt idx="55">
                  <c:v>4.0683097999999998</c:v>
                </c:pt>
                <c:pt idx="56">
                  <c:v>8.8167980999999997</c:v>
                </c:pt>
                <c:pt idx="57">
                  <c:v>9.0733920999999995</c:v>
                </c:pt>
                <c:pt idx="58">
                  <c:v>9.4503134000000006</c:v>
                </c:pt>
                <c:pt idx="59">
                  <c:v>7.9521503999999998</c:v>
                </c:pt>
                <c:pt idx="60">
                  <c:v>6.6864716</c:v>
                </c:pt>
                <c:pt idx="61">
                  <c:v>7.8268252</c:v>
                </c:pt>
                <c:pt idx="62">
                  <c:v>2.8161223</c:v>
                </c:pt>
                <c:pt idx="63">
                  <c:v>8.9955517</c:v>
                </c:pt>
                <c:pt idx="64">
                  <c:v>5.9546584999999999</c:v>
                </c:pt>
                <c:pt idx="65">
                  <c:v>3.4662929999999998</c:v>
                </c:pt>
                <c:pt idx="66">
                  <c:v>7.5811700999999996</c:v>
                </c:pt>
                <c:pt idx="67">
                  <c:v>8.2725776</c:v>
                </c:pt>
                <c:pt idx="68">
                  <c:v>9.1695150000000005</c:v>
                </c:pt>
                <c:pt idx="69">
                  <c:v>8.7141786999999997</c:v>
                </c:pt>
                <c:pt idx="70">
                  <c:v>9.4621923999999993</c:v>
                </c:pt>
                <c:pt idx="71">
                  <c:v>3.2080065000000002</c:v>
                </c:pt>
                <c:pt idx="72">
                  <c:v>8.2905525000000004</c:v>
                </c:pt>
                <c:pt idx="73">
                  <c:v>11.023204</c:v>
                </c:pt>
                <c:pt idx="74">
                  <c:v>10.771566</c:v>
                </c:pt>
                <c:pt idx="75">
                  <c:v>5.9508688999999997</c:v>
                </c:pt>
                <c:pt idx="76">
                  <c:v>2.6697774000000001</c:v>
                </c:pt>
                <c:pt idx="77">
                  <c:v>7.3243187000000001</c:v>
                </c:pt>
                <c:pt idx="78">
                  <c:v>7.3446793000000001</c:v>
                </c:pt>
                <c:pt idx="79">
                  <c:v>9.4924859000000001</c:v>
                </c:pt>
                <c:pt idx="80">
                  <c:v>11.638384</c:v>
                </c:pt>
                <c:pt idx="81">
                  <c:v>9.3098328000000006</c:v>
                </c:pt>
                <c:pt idx="82">
                  <c:v>-0.54003844000000001</c:v>
                </c:pt>
                <c:pt idx="83">
                  <c:v>2.1104264000000001</c:v>
                </c:pt>
                <c:pt idx="84">
                  <c:v>0.72776637</c:v>
                </c:pt>
                <c:pt idx="85">
                  <c:v>1.4083314</c:v>
                </c:pt>
                <c:pt idx="86">
                  <c:v>4.5015881000000002</c:v>
                </c:pt>
                <c:pt idx="87">
                  <c:v>9.9373050000000003</c:v>
                </c:pt>
                <c:pt idx="88">
                  <c:v>8.4745541000000006</c:v>
                </c:pt>
                <c:pt idx="89">
                  <c:v>3.6008784999999999</c:v>
                </c:pt>
                <c:pt idx="90">
                  <c:v>9.8871263000000003</c:v>
                </c:pt>
                <c:pt idx="91">
                  <c:v>11.205145</c:v>
                </c:pt>
                <c:pt idx="92">
                  <c:v>1.8247882</c:v>
                </c:pt>
                <c:pt idx="93">
                  <c:v>6.0228935999999997</c:v>
                </c:pt>
                <c:pt idx="94">
                  <c:v>6.9367640000000002</c:v>
                </c:pt>
                <c:pt idx="95">
                  <c:v>5.7411567999999997</c:v>
                </c:pt>
                <c:pt idx="96">
                  <c:v>9.9072277999999994</c:v>
                </c:pt>
                <c:pt idx="97">
                  <c:v>7.7963304000000004</c:v>
                </c:pt>
                <c:pt idx="98">
                  <c:v>5.8305343000000001</c:v>
                </c:pt>
                <c:pt idx="99">
                  <c:v>3.2923100000000001</c:v>
                </c:pt>
                <c:pt idx="100">
                  <c:v>1.4849045999999999</c:v>
                </c:pt>
                <c:pt idx="101">
                  <c:v>1.0709327</c:v>
                </c:pt>
                <c:pt idx="102">
                  <c:v>1.5525913</c:v>
                </c:pt>
                <c:pt idx="103">
                  <c:v>1.2842127000000001</c:v>
                </c:pt>
                <c:pt idx="104">
                  <c:v>1.4016153</c:v>
                </c:pt>
                <c:pt idx="105">
                  <c:v>1.9083924000000001</c:v>
                </c:pt>
                <c:pt idx="106">
                  <c:v>1.0530724</c:v>
                </c:pt>
                <c:pt idx="107">
                  <c:v>1.5992949999999999</c:v>
                </c:pt>
                <c:pt idx="108">
                  <c:v>1.7197226000000001</c:v>
                </c:pt>
                <c:pt idx="109">
                  <c:v>1.4998589</c:v>
                </c:pt>
                <c:pt idx="110">
                  <c:v>1.9506068000000001</c:v>
                </c:pt>
                <c:pt idx="111">
                  <c:v>1.9863708</c:v>
                </c:pt>
                <c:pt idx="112">
                  <c:v>1.0928180000000001</c:v>
                </c:pt>
                <c:pt idx="113">
                  <c:v>1.0611368000000001</c:v>
                </c:pt>
                <c:pt idx="114">
                  <c:v>1.9616614999999999</c:v>
                </c:pt>
                <c:pt idx="115">
                  <c:v>1.9151526999999999</c:v>
                </c:pt>
                <c:pt idx="116">
                  <c:v>1.7129791999999999</c:v>
                </c:pt>
                <c:pt idx="117">
                  <c:v>1.0173388999999999</c:v>
                </c:pt>
                <c:pt idx="118">
                  <c:v>1.2405128000000001</c:v>
                </c:pt>
                <c:pt idx="119">
                  <c:v>1.8652293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8-4DC8-9587-EA37604D098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"/>
            <c:marker>
              <c:symbol val="square"/>
              <c:size val="9"/>
            </c:marker>
            <c:bubble3D val="0"/>
            <c:spPr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98-4DC8-9587-EA37604D0981}"/>
              </c:ext>
            </c:extLst>
          </c:dPt>
          <c:xVal>
            <c:numRef>
              <c:f>Dati!$M$141:$M$142</c:f>
              <c:numCache>
                <c:formatCode>General</c:formatCode>
                <c:ptCount val="2"/>
                <c:pt idx="0">
                  <c:v>-2</c:v>
                </c:pt>
                <c:pt idx="1">
                  <c:v>5</c:v>
                </c:pt>
              </c:numCache>
            </c:numRef>
          </c:xVal>
          <c:yVal>
            <c:numRef>
              <c:f>Dati!$N$141:$N$142</c:f>
              <c:numCache>
                <c:formatCode>General</c:formatCode>
                <c:ptCount val="2"/>
                <c:pt idx="0">
                  <c:v>8.2643799291483688E-2</c:v>
                </c:pt>
                <c:pt idx="1">
                  <c:v>20.12979192893512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98-4DC8-9587-EA37604D0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43120"/>
        <c:axId val="1"/>
      </c:scatterChart>
      <c:valAx>
        <c:axId val="76764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7643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MAD</a:t>
            </a:r>
          </a:p>
        </c:rich>
      </c:tx>
      <c:layout>
        <c:manualLayout>
          <c:xMode val="edge"/>
          <c:yMode val="edge"/>
          <c:x val="0.61627296613240679"/>
          <c:y val="0.212566910062059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64893838241014E-2"/>
          <c:y val="6.2803859791063177E-2"/>
          <c:w val="0.77654908552947965"/>
          <c:h val="0.879254037074884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Dati!$C$4:$C$123</c:f>
              <c:numCache>
                <c:formatCode>General</c:formatCode>
                <c:ptCount val="120"/>
                <c:pt idx="0">
                  <c:v>-1.0044571</c:v>
                </c:pt>
                <c:pt idx="1">
                  <c:v>-1.7392624000000001</c:v>
                </c:pt>
                <c:pt idx="2">
                  <c:v>1.1732556000000001</c:v>
                </c:pt>
                <c:pt idx="3">
                  <c:v>-0.67949912000000001</c:v>
                </c:pt>
                <c:pt idx="4">
                  <c:v>-1.1844235999999999</c:v>
                </c:pt>
                <c:pt idx="5">
                  <c:v>7.3694735999999997E-2</c:v>
                </c:pt>
                <c:pt idx="6">
                  <c:v>0.27709019000000001</c:v>
                </c:pt>
                <c:pt idx="7">
                  <c:v>0.97869898</c:v>
                </c:pt>
                <c:pt idx="8">
                  <c:v>0.33230016000000001</c:v>
                </c:pt>
                <c:pt idx="9">
                  <c:v>1.2859817</c:v>
                </c:pt>
                <c:pt idx="10">
                  <c:v>-0.35686623000000001</c:v>
                </c:pt>
                <c:pt idx="11">
                  <c:v>1.6824733999999999</c:v>
                </c:pt>
                <c:pt idx="12">
                  <c:v>-0.66116364000000005</c:v>
                </c:pt>
                <c:pt idx="13">
                  <c:v>-0.95748856000000004</c:v>
                </c:pt>
                <c:pt idx="14">
                  <c:v>-0.20464003</c:v>
                </c:pt>
                <c:pt idx="15">
                  <c:v>-0.24550385999999999</c:v>
                </c:pt>
                <c:pt idx="16">
                  <c:v>-2.0299173000000001</c:v>
                </c:pt>
                <c:pt idx="17">
                  <c:v>2.351855</c:v>
                </c:pt>
                <c:pt idx="18">
                  <c:v>1.4375605</c:v>
                </c:pt>
                <c:pt idx="19">
                  <c:v>0.64008129000000002</c:v>
                </c:pt>
                <c:pt idx="20">
                  <c:v>0.42121962000000002</c:v>
                </c:pt>
                <c:pt idx="21">
                  <c:v>0.64033582</c:v>
                </c:pt>
                <c:pt idx="22">
                  <c:v>-1.4547526</c:v>
                </c:pt>
                <c:pt idx="23">
                  <c:v>1.6131770999999999</c:v>
                </c:pt>
                <c:pt idx="24">
                  <c:v>0.63082978999999995</c:v>
                </c:pt>
                <c:pt idx="25">
                  <c:v>-1.0984806</c:v>
                </c:pt>
                <c:pt idx="26">
                  <c:v>0.39077400000000001</c:v>
                </c:pt>
                <c:pt idx="27">
                  <c:v>0.55094922000000002</c:v>
                </c:pt>
                <c:pt idx="28">
                  <c:v>1.2518651999999999</c:v>
                </c:pt>
                <c:pt idx="29">
                  <c:v>-1.1194104</c:v>
                </c:pt>
                <c:pt idx="30">
                  <c:v>-0.55017115000000005</c:v>
                </c:pt>
                <c:pt idx="31">
                  <c:v>0.31680025000000001</c:v>
                </c:pt>
                <c:pt idx="32">
                  <c:v>0.81413621000000003</c:v>
                </c:pt>
                <c:pt idx="33">
                  <c:v>-1.0867798</c:v>
                </c:pt>
                <c:pt idx="34">
                  <c:v>-1.3292932</c:v>
                </c:pt>
                <c:pt idx="35">
                  <c:v>0.50520732000000002</c:v>
                </c:pt>
                <c:pt idx="36">
                  <c:v>-0.51103160000000003</c:v>
                </c:pt>
                <c:pt idx="37">
                  <c:v>-0.96844520000000001</c:v>
                </c:pt>
                <c:pt idx="38">
                  <c:v>-1.5459889</c:v>
                </c:pt>
                <c:pt idx="39">
                  <c:v>-0.17088428999999999</c:v>
                </c:pt>
                <c:pt idx="40">
                  <c:v>0.48330781</c:v>
                </c:pt>
                <c:pt idx="41">
                  <c:v>-1.2706161</c:v>
                </c:pt>
                <c:pt idx="42">
                  <c:v>-0.99181887000000002</c:v>
                </c:pt>
                <c:pt idx="43">
                  <c:v>-0.94754925000000001</c:v>
                </c:pt>
                <c:pt idx="44">
                  <c:v>0.15353212999999999</c:v>
                </c:pt>
                <c:pt idx="45">
                  <c:v>-0.58864771999999999</c:v>
                </c:pt>
                <c:pt idx="46">
                  <c:v>0.43893847000000003</c:v>
                </c:pt>
                <c:pt idx="47">
                  <c:v>1.5180331</c:v>
                </c:pt>
                <c:pt idx="48">
                  <c:v>-0.58784570000000003</c:v>
                </c:pt>
                <c:pt idx="49">
                  <c:v>0.51968241999999998</c:v>
                </c:pt>
                <c:pt idx="50">
                  <c:v>0.98495635999999998</c:v>
                </c:pt>
                <c:pt idx="51">
                  <c:v>-1.0061149</c:v>
                </c:pt>
                <c:pt idx="52">
                  <c:v>-0.44615165000000001</c:v>
                </c:pt>
                <c:pt idx="53">
                  <c:v>-0.87600648999999997</c:v>
                </c:pt>
                <c:pt idx="54">
                  <c:v>-1.0484770999999999</c:v>
                </c:pt>
                <c:pt idx="55">
                  <c:v>-0.42267094999999999</c:v>
                </c:pt>
                <c:pt idx="56">
                  <c:v>0.63716762999999998</c:v>
                </c:pt>
                <c:pt idx="57">
                  <c:v>1.3389046</c:v>
                </c:pt>
                <c:pt idx="58">
                  <c:v>1.1383167999999999</c:v>
                </c:pt>
                <c:pt idx="59">
                  <c:v>0.88465758999999999</c:v>
                </c:pt>
                <c:pt idx="60">
                  <c:v>0.39350180000000001</c:v>
                </c:pt>
                <c:pt idx="61">
                  <c:v>0.32703014000000002</c:v>
                </c:pt>
                <c:pt idx="62">
                  <c:v>-0.79919660000000003</c:v>
                </c:pt>
                <c:pt idx="63">
                  <c:v>0.78977867999999996</c:v>
                </c:pt>
                <c:pt idx="64">
                  <c:v>-7.6291060999999993E-2</c:v>
                </c:pt>
                <c:pt idx="65">
                  <c:v>-0.69061992000000005</c:v>
                </c:pt>
                <c:pt idx="66">
                  <c:v>0.47969251000000002</c:v>
                </c:pt>
                <c:pt idx="67">
                  <c:v>1.0446769</c:v>
                </c:pt>
                <c:pt idx="68">
                  <c:v>0.90060211000000001</c:v>
                </c:pt>
                <c:pt idx="69">
                  <c:v>1.1477312</c:v>
                </c:pt>
                <c:pt idx="70">
                  <c:v>0.82515906999999999</c:v>
                </c:pt>
                <c:pt idx="71">
                  <c:v>-1.1372275999999999</c:v>
                </c:pt>
                <c:pt idx="72">
                  <c:v>0.49973115000000001</c:v>
                </c:pt>
                <c:pt idx="73">
                  <c:v>1.8943555999999999</c:v>
                </c:pt>
                <c:pt idx="74">
                  <c:v>1.7863703</c:v>
                </c:pt>
                <c:pt idx="75">
                  <c:v>-7.5510921999999998E-3</c:v>
                </c:pt>
                <c:pt idx="76">
                  <c:v>-0.91553839999999997</c:v>
                </c:pt>
                <c:pt idx="77">
                  <c:v>0.63323731999999999</c:v>
                </c:pt>
                <c:pt idx="78">
                  <c:v>0.46972144999999998</c:v>
                </c:pt>
                <c:pt idx="79">
                  <c:v>1.332368</c:v>
                </c:pt>
                <c:pt idx="80">
                  <c:v>1.5766283000000001</c:v>
                </c:pt>
                <c:pt idx="81">
                  <c:v>1.1214447999999999</c:v>
                </c:pt>
                <c:pt idx="82">
                  <c:v>-1.8560246</c:v>
                </c:pt>
                <c:pt idx="83">
                  <c:v>-1.60304</c:v>
                </c:pt>
                <c:pt idx="84">
                  <c:v>-1.9880636</c:v>
                </c:pt>
                <c:pt idx="85">
                  <c:v>-1.6859036999999999</c:v>
                </c:pt>
                <c:pt idx="86">
                  <c:v>-0.41810928000000003</c:v>
                </c:pt>
                <c:pt idx="87">
                  <c:v>1.1796475</c:v>
                </c:pt>
                <c:pt idx="88">
                  <c:v>0.58626056000000004</c:v>
                </c:pt>
                <c:pt idx="89">
                  <c:v>-0.64600321000000005</c:v>
                </c:pt>
                <c:pt idx="90">
                  <c:v>1.2186807</c:v>
                </c:pt>
                <c:pt idx="91">
                  <c:v>1.7119614999999999</c:v>
                </c:pt>
                <c:pt idx="92">
                  <c:v>-1.312535</c:v>
                </c:pt>
                <c:pt idx="93">
                  <c:v>3.8661842000000002E-2</c:v>
                </c:pt>
                <c:pt idx="94">
                  <c:v>9.2431401999999996E-2</c:v>
                </c:pt>
                <c:pt idx="95">
                  <c:v>-0.20825181000000001</c:v>
                </c:pt>
                <c:pt idx="96">
                  <c:v>1.1589912</c:v>
                </c:pt>
                <c:pt idx="97">
                  <c:v>0.77752012000000004</c:v>
                </c:pt>
                <c:pt idx="98">
                  <c:v>-0.14513191</c:v>
                </c:pt>
                <c:pt idx="99">
                  <c:v>-0.81249015000000002</c:v>
                </c:pt>
                <c:pt idx="100">
                  <c:v>4.1606997000000003</c:v>
                </c:pt>
                <c:pt idx="101">
                  <c:v>4.9402618</c:v>
                </c:pt>
                <c:pt idx="102">
                  <c:v>4.4386907000000004</c:v>
                </c:pt>
                <c:pt idx="103">
                  <c:v>4.9391525999999999</c:v>
                </c:pt>
                <c:pt idx="104">
                  <c:v>4.2327155999999997</c:v>
                </c:pt>
                <c:pt idx="105">
                  <c:v>4.1522262999999997</c:v>
                </c:pt>
                <c:pt idx="106">
                  <c:v>4.7226907999999996</c:v>
                </c:pt>
                <c:pt idx="107">
                  <c:v>4.1429919000000002</c:v>
                </c:pt>
                <c:pt idx="108">
                  <c:v>4.7555196000000004</c:v>
                </c:pt>
                <c:pt idx="109">
                  <c:v>4.5182219999999997</c:v>
                </c:pt>
                <c:pt idx="110">
                  <c:v>4.6447077999999999</c:v>
                </c:pt>
                <c:pt idx="111">
                  <c:v>4.5172951000000001</c:v>
                </c:pt>
                <c:pt idx="112">
                  <c:v>4.8581785000000002</c:v>
                </c:pt>
                <c:pt idx="113">
                  <c:v>4.7965602000000001</c:v>
                </c:pt>
                <c:pt idx="114">
                  <c:v>4.6710678000000003</c:v>
                </c:pt>
                <c:pt idx="115">
                  <c:v>4.3443930999999996</c:v>
                </c:pt>
                <c:pt idx="116">
                  <c:v>4.1346980999999996</c:v>
                </c:pt>
                <c:pt idx="117">
                  <c:v>4.5299956000000003</c:v>
                </c:pt>
                <c:pt idx="118">
                  <c:v>4.0889012999999998</c:v>
                </c:pt>
                <c:pt idx="119">
                  <c:v>4.6766857000000002</c:v>
                </c:pt>
              </c:numCache>
            </c:numRef>
          </c:xVal>
          <c:yVal>
            <c:numRef>
              <c:f>Dati!$D$4:$D$123</c:f>
              <c:numCache>
                <c:formatCode>General</c:formatCode>
                <c:ptCount val="120"/>
                <c:pt idx="0">
                  <c:v>2.5647060000000002</c:v>
                </c:pt>
                <c:pt idx="1">
                  <c:v>0.60773977999999995</c:v>
                </c:pt>
                <c:pt idx="2">
                  <c:v>9.4475458999999997</c:v>
                </c:pt>
                <c:pt idx="3">
                  <c:v>4.8600705</c:v>
                </c:pt>
                <c:pt idx="4">
                  <c:v>1.5736546</c:v>
                </c:pt>
                <c:pt idx="5">
                  <c:v>6.0241198000000002</c:v>
                </c:pt>
                <c:pt idx="6">
                  <c:v>7.1108776999999996</c:v>
                </c:pt>
                <c:pt idx="7">
                  <c:v>8.5278866000000004</c:v>
                </c:pt>
                <c:pt idx="8">
                  <c:v>7.1188165999999997</c:v>
                </c:pt>
                <c:pt idx="9">
                  <c:v>10.718545000000001</c:v>
                </c:pt>
                <c:pt idx="10">
                  <c:v>4.751932</c:v>
                </c:pt>
                <c:pt idx="11">
                  <c:v>11.373113999999999</c:v>
                </c:pt>
                <c:pt idx="12">
                  <c:v>3.7163468000000002</c:v>
                </c:pt>
                <c:pt idx="13">
                  <c:v>3.9906655999999998</c:v>
                </c:pt>
                <c:pt idx="14">
                  <c:v>5.4382010999999997</c:v>
                </c:pt>
                <c:pt idx="15">
                  <c:v>4.7034161000000001</c:v>
                </c:pt>
                <c:pt idx="16">
                  <c:v>-2.4822230000000001E-2</c:v>
                </c:pt>
                <c:pt idx="17">
                  <c:v>12.400945999999999</c:v>
                </c:pt>
                <c:pt idx="18">
                  <c:v>9.7931187000000008</c:v>
                </c:pt>
                <c:pt idx="19">
                  <c:v>7.4204347000000004</c:v>
                </c:pt>
                <c:pt idx="20">
                  <c:v>6.7761009000000003</c:v>
                </c:pt>
                <c:pt idx="21">
                  <c:v>7.9267202000000001</c:v>
                </c:pt>
                <c:pt idx="22">
                  <c:v>1.1283348</c:v>
                </c:pt>
                <c:pt idx="23">
                  <c:v>10.960641000000001</c:v>
                </c:pt>
                <c:pt idx="24">
                  <c:v>7.9560136000000004</c:v>
                </c:pt>
                <c:pt idx="25">
                  <c:v>2.8516987999999999</c:v>
                </c:pt>
                <c:pt idx="26">
                  <c:v>6.6900969999999997</c:v>
                </c:pt>
                <c:pt idx="27">
                  <c:v>8.5298514999999995</c:v>
                </c:pt>
                <c:pt idx="28">
                  <c:v>8.9982854999999997</c:v>
                </c:pt>
                <c:pt idx="29">
                  <c:v>3.6136566000000001</c:v>
                </c:pt>
                <c:pt idx="30">
                  <c:v>4.6454580999999999</c:v>
                </c:pt>
                <c:pt idx="31">
                  <c:v>7.4071962999999998</c:v>
                </c:pt>
                <c:pt idx="32">
                  <c:v>8.4715199999999999</c:v>
                </c:pt>
                <c:pt idx="33">
                  <c:v>1.8753685</c:v>
                </c:pt>
                <c:pt idx="34">
                  <c:v>2.5337649</c:v>
                </c:pt>
                <c:pt idx="35">
                  <c:v>8.2349268999999996</c:v>
                </c:pt>
                <c:pt idx="36">
                  <c:v>3.9798966</c:v>
                </c:pt>
                <c:pt idx="37">
                  <c:v>3.5628834</c:v>
                </c:pt>
                <c:pt idx="38">
                  <c:v>2.0076448</c:v>
                </c:pt>
                <c:pt idx="39">
                  <c:v>6.2925370999999997</c:v>
                </c:pt>
                <c:pt idx="40">
                  <c:v>6.7381868999999996</c:v>
                </c:pt>
                <c:pt idx="41">
                  <c:v>1.4536606999999999</c:v>
                </c:pt>
                <c:pt idx="42">
                  <c:v>3.1409216</c:v>
                </c:pt>
                <c:pt idx="43">
                  <c:v>4.1191272999999997</c:v>
                </c:pt>
                <c:pt idx="44">
                  <c:v>5.5734668000000003</c:v>
                </c:pt>
                <c:pt idx="45">
                  <c:v>3.2953100000000002</c:v>
                </c:pt>
                <c:pt idx="46">
                  <c:v>8.1589907000000004</c:v>
                </c:pt>
                <c:pt idx="47">
                  <c:v>10.791119999999999</c:v>
                </c:pt>
                <c:pt idx="48">
                  <c:v>4.1043332000000001</c:v>
                </c:pt>
                <c:pt idx="49">
                  <c:v>6.8416436000000003</c:v>
                </c:pt>
                <c:pt idx="50">
                  <c:v>9.1098154999999998</c:v>
                </c:pt>
                <c:pt idx="51">
                  <c:v>3.6805403999999999</c:v>
                </c:pt>
                <c:pt idx="52">
                  <c:v>5.0081666</c:v>
                </c:pt>
                <c:pt idx="53">
                  <c:v>4.0690350000000004</c:v>
                </c:pt>
                <c:pt idx="54">
                  <c:v>1.9121105</c:v>
                </c:pt>
                <c:pt idx="55">
                  <c:v>4.0683097999999998</c:v>
                </c:pt>
                <c:pt idx="56">
                  <c:v>8.8167980999999997</c:v>
                </c:pt>
                <c:pt idx="57">
                  <c:v>9.0733920999999995</c:v>
                </c:pt>
                <c:pt idx="58">
                  <c:v>9.4503134000000006</c:v>
                </c:pt>
                <c:pt idx="59">
                  <c:v>7.9521503999999998</c:v>
                </c:pt>
                <c:pt idx="60">
                  <c:v>6.6864716</c:v>
                </c:pt>
                <c:pt idx="61">
                  <c:v>7.8268252</c:v>
                </c:pt>
                <c:pt idx="62">
                  <c:v>2.8161223</c:v>
                </c:pt>
                <c:pt idx="63">
                  <c:v>8.9955517</c:v>
                </c:pt>
                <c:pt idx="64">
                  <c:v>5.9546584999999999</c:v>
                </c:pt>
                <c:pt idx="65">
                  <c:v>3.4662929999999998</c:v>
                </c:pt>
                <c:pt idx="66">
                  <c:v>7.5811700999999996</c:v>
                </c:pt>
                <c:pt idx="67">
                  <c:v>8.2725776</c:v>
                </c:pt>
                <c:pt idx="68">
                  <c:v>9.1695150000000005</c:v>
                </c:pt>
                <c:pt idx="69">
                  <c:v>8.7141786999999997</c:v>
                </c:pt>
                <c:pt idx="70">
                  <c:v>9.4621923999999993</c:v>
                </c:pt>
                <c:pt idx="71">
                  <c:v>3.2080065000000002</c:v>
                </c:pt>
                <c:pt idx="72">
                  <c:v>8.2905525000000004</c:v>
                </c:pt>
                <c:pt idx="73">
                  <c:v>11.023204</c:v>
                </c:pt>
                <c:pt idx="74">
                  <c:v>10.771566</c:v>
                </c:pt>
                <c:pt idx="75">
                  <c:v>5.9508688999999997</c:v>
                </c:pt>
                <c:pt idx="76">
                  <c:v>2.6697774000000001</c:v>
                </c:pt>
                <c:pt idx="77">
                  <c:v>7.3243187000000001</c:v>
                </c:pt>
                <c:pt idx="78">
                  <c:v>7.3446793000000001</c:v>
                </c:pt>
                <c:pt idx="79">
                  <c:v>9.4924859000000001</c:v>
                </c:pt>
                <c:pt idx="80">
                  <c:v>11.638384</c:v>
                </c:pt>
                <c:pt idx="81">
                  <c:v>9.3098328000000006</c:v>
                </c:pt>
                <c:pt idx="82">
                  <c:v>-0.54003844000000001</c:v>
                </c:pt>
                <c:pt idx="83">
                  <c:v>2.1104264000000001</c:v>
                </c:pt>
                <c:pt idx="84">
                  <c:v>0.72776637</c:v>
                </c:pt>
                <c:pt idx="85">
                  <c:v>1.4083314</c:v>
                </c:pt>
                <c:pt idx="86">
                  <c:v>4.5015881000000002</c:v>
                </c:pt>
                <c:pt idx="87">
                  <c:v>9.9373050000000003</c:v>
                </c:pt>
                <c:pt idx="88">
                  <c:v>8.4745541000000006</c:v>
                </c:pt>
                <c:pt idx="89">
                  <c:v>3.6008784999999999</c:v>
                </c:pt>
                <c:pt idx="90">
                  <c:v>9.8871263000000003</c:v>
                </c:pt>
                <c:pt idx="91">
                  <c:v>11.205145</c:v>
                </c:pt>
                <c:pt idx="92">
                  <c:v>1.8247882</c:v>
                </c:pt>
                <c:pt idx="93">
                  <c:v>6.0228935999999997</c:v>
                </c:pt>
                <c:pt idx="94">
                  <c:v>6.9367640000000002</c:v>
                </c:pt>
                <c:pt idx="95">
                  <c:v>5.7411567999999997</c:v>
                </c:pt>
                <c:pt idx="96">
                  <c:v>9.9072277999999994</c:v>
                </c:pt>
                <c:pt idx="97">
                  <c:v>7.7963304000000004</c:v>
                </c:pt>
                <c:pt idx="98">
                  <c:v>5.8305343000000001</c:v>
                </c:pt>
                <c:pt idx="99">
                  <c:v>3.2923100000000001</c:v>
                </c:pt>
                <c:pt idx="100">
                  <c:v>1.4849045999999999</c:v>
                </c:pt>
                <c:pt idx="101">
                  <c:v>1.0709327</c:v>
                </c:pt>
                <c:pt idx="102">
                  <c:v>1.5525913</c:v>
                </c:pt>
                <c:pt idx="103">
                  <c:v>1.2842127000000001</c:v>
                </c:pt>
                <c:pt idx="104">
                  <c:v>1.4016153</c:v>
                </c:pt>
                <c:pt idx="105">
                  <c:v>1.9083924000000001</c:v>
                </c:pt>
                <c:pt idx="106">
                  <c:v>1.0530724</c:v>
                </c:pt>
                <c:pt idx="107">
                  <c:v>1.5992949999999999</c:v>
                </c:pt>
                <c:pt idx="108">
                  <c:v>1.7197226000000001</c:v>
                </c:pt>
                <c:pt idx="109">
                  <c:v>1.4998589</c:v>
                </c:pt>
                <c:pt idx="110">
                  <c:v>1.9506068000000001</c:v>
                </c:pt>
                <c:pt idx="111">
                  <c:v>1.9863708</c:v>
                </c:pt>
                <c:pt idx="112">
                  <c:v>1.0928180000000001</c:v>
                </c:pt>
                <c:pt idx="113">
                  <c:v>1.0611368000000001</c:v>
                </c:pt>
                <c:pt idx="114">
                  <c:v>1.9616614999999999</c:v>
                </c:pt>
                <c:pt idx="115">
                  <c:v>1.9151526999999999</c:v>
                </c:pt>
                <c:pt idx="116">
                  <c:v>1.7129791999999999</c:v>
                </c:pt>
                <c:pt idx="117">
                  <c:v>1.0173388999999999</c:v>
                </c:pt>
                <c:pt idx="118">
                  <c:v>1.2405128000000001</c:v>
                </c:pt>
                <c:pt idx="119">
                  <c:v>1.8652293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31-46DE-9434-C0129FE8CAF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"/>
            <c:marker>
              <c:symbol val="square"/>
              <c:size val="9"/>
            </c:marker>
            <c:bubble3D val="0"/>
            <c:spPr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31-46DE-9434-C0129FE8CAFA}"/>
              </c:ext>
            </c:extLst>
          </c:dPt>
          <c:xVal>
            <c:numRef>
              <c:f>Dati!$I$154:$I$155</c:f>
              <c:numCache>
                <c:formatCode>General</c:formatCode>
                <c:ptCount val="2"/>
                <c:pt idx="0">
                  <c:v>-2</c:v>
                </c:pt>
                <c:pt idx="1">
                  <c:v>5</c:v>
                </c:pt>
              </c:numCache>
            </c:numRef>
          </c:xVal>
          <c:yVal>
            <c:numRef>
              <c:f>Dati!$J$154:$J$155</c:f>
              <c:numCache>
                <c:formatCode>General</c:formatCode>
                <c:ptCount val="2"/>
                <c:pt idx="0">
                  <c:v>6.7182553360380819</c:v>
                </c:pt>
                <c:pt idx="1">
                  <c:v>1.7271268549391663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31-46DE-9434-C0129FE8C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646032"/>
        <c:axId val="1"/>
      </c:scatterChart>
      <c:valAx>
        <c:axId val="7676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7646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LTS</a:t>
            </a:r>
          </a:p>
        </c:rich>
      </c:tx>
      <c:layout>
        <c:manualLayout>
          <c:xMode val="edge"/>
          <c:yMode val="edge"/>
          <c:x val="0.66898740368553555"/>
          <c:y val="0.381654224884153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8847789967456E-2"/>
          <c:y val="6.2803859791063177E-2"/>
          <c:w val="0.7747379898351392"/>
          <c:h val="0.879254037074884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Dati!$C$4:$C$123</c:f>
              <c:numCache>
                <c:formatCode>General</c:formatCode>
                <c:ptCount val="120"/>
                <c:pt idx="0">
                  <c:v>-1.0044571</c:v>
                </c:pt>
                <c:pt idx="1">
                  <c:v>-1.7392624000000001</c:v>
                </c:pt>
                <c:pt idx="2">
                  <c:v>1.1732556000000001</c:v>
                </c:pt>
                <c:pt idx="3">
                  <c:v>-0.67949912000000001</c:v>
                </c:pt>
                <c:pt idx="4">
                  <c:v>-1.1844235999999999</c:v>
                </c:pt>
                <c:pt idx="5">
                  <c:v>7.3694735999999997E-2</c:v>
                </c:pt>
                <c:pt idx="6">
                  <c:v>0.27709019000000001</c:v>
                </c:pt>
                <c:pt idx="7">
                  <c:v>0.97869898</c:v>
                </c:pt>
                <c:pt idx="8">
                  <c:v>0.33230016000000001</c:v>
                </c:pt>
                <c:pt idx="9">
                  <c:v>1.2859817</c:v>
                </c:pt>
                <c:pt idx="10">
                  <c:v>-0.35686623000000001</c:v>
                </c:pt>
                <c:pt idx="11">
                  <c:v>1.6824733999999999</c:v>
                </c:pt>
                <c:pt idx="12">
                  <c:v>-0.66116364000000005</c:v>
                </c:pt>
                <c:pt idx="13">
                  <c:v>-0.95748856000000004</c:v>
                </c:pt>
                <c:pt idx="14">
                  <c:v>-0.20464003</c:v>
                </c:pt>
                <c:pt idx="15">
                  <c:v>-0.24550385999999999</c:v>
                </c:pt>
                <c:pt idx="16">
                  <c:v>-2.0299173000000001</c:v>
                </c:pt>
                <c:pt idx="17">
                  <c:v>2.351855</c:v>
                </c:pt>
                <c:pt idx="18">
                  <c:v>1.4375605</c:v>
                </c:pt>
                <c:pt idx="19">
                  <c:v>0.64008129000000002</c:v>
                </c:pt>
                <c:pt idx="20">
                  <c:v>0.42121962000000002</c:v>
                </c:pt>
                <c:pt idx="21">
                  <c:v>0.64033582</c:v>
                </c:pt>
                <c:pt idx="22">
                  <c:v>-1.4547526</c:v>
                </c:pt>
                <c:pt idx="23">
                  <c:v>1.6131770999999999</c:v>
                </c:pt>
                <c:pt idx="24">
                  <c:v>0.63082978999999995</c:v>
                </c:pt>
                <c:pt idx="25">
                  <c:v>-1.0984806</c:v>
                </c:pt>
                <c:pt idx="26">
                  <c:v>0.39077400000000001</c:v>
                </c:pt>
                <c:pt idx="27">
                  <c:v>0.55094922000000002</c:v>
                </c:pt>
                <c:pt idx="28">
                  <c:v>1.2518651999999999</c:v>
                </c:pt>
                <c:pt idx="29">
                  <c:v>-1.1194104</c:v>
                </c:pt>
                <c:pt idx="30">
                  <c:v>-0.55017115000000005</c:v>
                </c:pt>
                <c:pt idx="31">
                  <c:v>0.31680025000000001</c:v>
                </c:pt>
                <c:pt idx="32">
                  <c:v>0.81413621000000003</c:v>
                </c:pt>
                <c:pt idx="33">
                  <c:v>-1.0867798</c:v>
                </c:pt>
                <c:pt idx="34">
                  <c:v>-1.3292932</c:v>
                </c:pt>
                <c:pt idx="35">
                  <c:v>0.50520732000000002</c:v>
                </c:pt>
                <c:pt idx="36">
                  <c:v>-0.51103160000000003</c:v>
                </c:pt>
                <c:pt idx="37">
                  <c:v>-0.96844520000000001</c:v>
                </c:pt>
                <c:pt idx="38">
                  <c:v>-1.5459889</c:v>
                </c:pt>
                <c:pt idx="39">
                  <c:v>-0.17088428999999999</c:v>
                </c:pt>
                <c:pt idx="40">
                  <c:v>0.48330781</c:v>
                </c:pt>
                <c:pt idx="41">
                  <c:v>-1.2706161</c:v>
                </c:pt>
                <c:pt idx="42">
                  <c:v>-0.99181887000000002</c:v>
                </c:pt>
                <c:pt idx="43">
                  <c:v>-0.94754925000000001</c:v>
                </c:pt>
                <c:pt idx="44">
                  <c:v>0.15353212999999999</c:v>
                </c:pt>
                <c:pt idx="45">
                  <c:v>-0.58864771999999999</c:v>
                </c:pt>
                <c:pt idx="46">
                  <c:v>0.43893847000000003</c:v>
                </c:pt>
                <c:pt idx="47">
                  <c:v>1.5180331</c:v>
                </c:pt>
                <c:pt idx="48">
                  <c:v>-0.58784570000000003</c:v>
                </c:pt>
                <c:pt idx="49">
                  <c:v>0.51968241999999998</c:v>
                </c:pt>
                <c:pt idx="50">
                  <c:v>0.98495635999999998</c:v>
                </c:pt>
                <c:pt idx="51">
                  <c:v>-1.0061149</c:v>
                </c:pt>
                <c:pt idx="52">
                  <c:v>-0.44615165000000001</c:v>
                </c:pt>
                <c:pt idx="53">
                  <c:v>-0.87600648999999997</c:v>
                </c:pt>
                <c:pt idx="54">
                  <c:v>-1.0484770999999999</c:v>
                </c:pt>
                <c:pt idx="55">
                  <c:v>-0.42267094999999999</c:v>
                </c:pt>
                <c:pt idx="56">
                  <c:v>0.63716762999999998</c:v>
                </c:pt>
                <c:pt idx="57">
                  <c:v>1.3389046</c:v>
                </c:pt>
                <c:pt idx="58">
                  <c:v>1.1383167999999999</c:v>
                </c:pt>
                <c:pt idx="59">
                  <c:v>0.88465758999999999</c:v>
                </c:pt>
                <c:pt idx="60">
                  <c:v>0.39350180000000001</c:v>
                </c:pt>
                <c:pt idx="61">
                  <c:v>0.32703014000000002</c:v>
                </c:pt>
                <c:pt idx="62">
                  <c:v>-0.79919660000000003</c:v>
                </c:pt>
                <c:pt idx="63">
                  <c:v>0.78977867999999996</c:v>
                </c:pt>
                <c:pt idx="64">
                  <c:v>-7.6291060999999993E-2</c:v>
                </c:pt>
                <c:pt idx="65">
                  <c:v>-0.69061992000000005</c:v>
                </c:pt>
                <c:pt idx="66">
                  <c:v>0.47969251000000002</c:v>
                </c:pt>
                <c:pt idx="67">
                  <c:v>1.0446769</c:v>
                </c:pt>
                <c:pt idx="68">
                  <c:v>0.90060211000000001</c:v>
                </c:pt>
                <c:pt idx="69">
                  <c:v>1.1477312</c:v>
                </c:pt>
                <c:pt idx="70">
                  <c:v>0.82515906999999999</c:v>
                </c:pt>
                <c:pt idx="71">
                  <c:v>-1.1372275999999999</c:v>
                </c:pt>
                <c:pt idx="72">
                  <c:v>0.49973115000000001</c:v>
                </c:pt>
                <c:pt idx="73">
                  <c:v>1.8943555999999999</c:v>
                </c:pt>
                <c:pt idx="74">
                  <c:v>1.7863703</c:v>
                </c:pt>
                <c:pt idx="75">
                  <c:v>-7.5510921999999998E-3</c:v>
                </c:pt>
                <c:pt idx="76">
                  <c:v>-0.91553839999999997</c:v>
                </c:pt>
                <c:pt idx="77">
                  <c:v>0.63323731999999999</c:v>
                </c:pt>
                <c:pt idx="78">
                  <c:v>0.46972144999999998</c:v>
                </c:pt>
                <c:pt idx="79">
                  <c:v>1.332368</c:v>
                </c:pt>
                <c:pt idx="80">
                  <c:v>1.5766283000000001</c:v>
                </c:pt>
                <c:pt idx="81">
                  <c:v>1.1214447999999999</c:v>
                </c:pt>
                <c:pt idx="82">
                  <c:v>-1.8560246</c:v>
                </c:pt>
                <c:pt idx="83">
                  <c:v>-1.60304</c:v>
                </c:pt>
                <c:pt idx="84">
                  <c:v>-1.9880636</c:v>
                </c:pt>
                <c:pt idx="85">
                  <c:v>-1.6859036999999999</c:v>
                </c:pt>
                <c:pt idx="86">
                  <c:v>-0.41810928000000003</c:v>
                </c:pt>
                <c:pt idx="87">
                  <c:v>1.1796475</c:v>
                </c:pt>
                <c:pt idx="88">
                  <c:v>0.58626056000000004</c:v>
                </c:pt>
                <c:pt idx="89">
                  <c:v>-0.64600321000000005</c:v>
                </c:pt>
                <c:pt idx="90">
                  <c:v>1.2186807</c:v>
                </c:pt>
                <c:pt idx="91">
                  <c:v>1.7119614999999999</c:v>
                </c:pt>
                <c:pt idx="92">
                  <c:v>-1.312535</c:v>
                </c:pt>
                <c:pt idx="93">
                  <c:v>3.8661842000000002E-2</c:v>
                </c:pt>
                <c:pt idx="94">
                  <c:v>9.2431401999999996E-2</c:v>
                </c:pt>
                <c:pt idx="95">
                  <c:v>-0.20825181000000001</c:v>
                </c:pt>
                <c:pt idx="96">
                  <c:v>1.1589912</c:v>
                </c:pt>
                <c:pt idx="97">
                  <c:v>0.77752012000000004</c:v>
                </c:pt>
                <c:pt idx="98">
                  <c:v>-0.14513191</c:v>
                </c:pt>
                <c:pt idx="99">
                  <c:v>-0.81249015000000002</c:v>
                </c:pt>
                <c:pt idx="100">
                  <c:v>4.1606997000000003</c:v>
                </c:pt>
                <c:pt idx="101">
                  <c:v>4.9402618</c:v>
                </c:pt>
                <c:pt idx="102">
                  <c:v>4.4386907000000004</c:v>
                </c:pt>
                <c:pt idx="103">
                  <c:v>4.9391525999999999</c:v>
                </c:pt>
                <c:pt idx="104">
                  <c:v>4.2327155999999997</c:v>
                </c:pt>
                <c:pt idx="105">
                  <c:v>4.1522262999999997</c:v>
                </c:pt>
                <c:pt idx="106">
                  <c:v>4.7226907999999996</c:v>
                </c:pt>
                <c:pt idx="107">
                  <c:v>4.1429919000000002</c:v>
                </c:pt>
                <c:pt idx="108">
                  <c:v>4.7555196000000004</c:v>
                </c:pt>
                <c:pt idx="109">
                  <c:v>4.5182219999999997</c:v>
                </c:pt>
                <c:pt idx="110">
                  <c:v>4.6447077999999999</c:v>
                </c:pt>
                <c:pt idx="111">
                  <c:v>4.5172951000000001</c:v>
                </c:pt>
                <c:pt idx="112">
                  <c:v>4.8581785000000002</c:v>
                </c:pt>
                <c:pt idx="113">
                  <c:v>4.7965602000000001</c:v>
                </c:pt>
                <c:pt idx="114">
                  <c:v>4.6710678000000003</c:v>
                </c:pt>
                <c:pt idx="115">
                  <c:v>4.3443930999999996</c:v>
                </c:pt>
                <c:pt idx="116">
                  <c:v>4.1346980999999996</c:v>
                </c:pt>
                <c:pt idx="117">
                  <c:v>4.5299956000000003</c:v>
                </c:pt>
                <c:pt idx="118">
                  <c:v>4.0889012999999998</c:v>
                </c:pt>
                <c:pt idx="119">
                  <c:v>4.6766857000000002</c:v>
                </c:pt>
              </c:numCache>
            </c:numRef>
          </c:xVal>
          <c:yVal>
            <c:numRef>
              <c:f>Dati!$D$4:$D$123</c:f>
              <c:numCache>
                <c:formatCode>General</c:formatCode>
                <c:ptCount val="120"/>
                <c:pt idx="0">
                  <c:v>2.5647060000000002</c:v>
                </c:pt>
                <c:pt idx="1">
                  <c:v>0.60773977999999995</c:v>
                </c:pt>
                <c:pt idx="2">
                  <c:v>9.4475458999999997</c:v>
                </c:pt>
                <c:pt idx="3">
                  <c:v>4.8600705</c:v>
                </c:pt>
                <c:pt idx="4">
                  <c:v>1.5736546</c:v>
                </c:pt>
                <c:pt idx="5">
                  <c:v>6.0241198000000002</c:v>
                </c:pt>
                <c:pt idx="6">
                  <c:v>7.1108776999999996</c:v>
                </c:pt>
                <c:pt idx="7">
                  <c:v>8.5278866000000004</c:v>
                </c:pt>
                <c:pt idx="8">
                  <c:v>7.1188165999999997</c:v>
                </c:pt>
                <c:pt idx="9">
                  <c:v>10.718545000000001</c:v>
                </c:pt>
                <c:pt idx="10">
                  <c:v>4.751932</c:v>
                </c:pt>
                <c:pt idx="11">
                  <c:v>11.373113999999999</c:v>
                </c:pt>
                <c:pt idx="12">
                  <c:v>3.7163468000000002</c:v>
                </c:pt>
                <c:pt idx="13">
                  <c:v>3.9906655999999998</c:v>
                </c:pt>
                <c:pt idx="14">
                  <c:v>5.4382010999999997</c:v>
                </c:pt>
                <c:pt idx="15">
                  <c:v>4.7034161000000001</c:v>
                </c:pt>
                <c:pt idx="16">
                  <c:v>-2.4822230000000001E-2</c:v>
                </c:pt>
                <c:pt idx="17">
                  <c:v>12.400945999999999</c:v>
                </c:pt>
                <c:pt idx="18">
                  <c:v>9.7931187000000008</c:v>
                </c:pt>
                <c:pt idx="19">
                  <c:v>7.4204347000000004</c:v>
                </c:pt>
                <c:pt idx="20">
                  <c:v>6.7761009000000003</c:v>
                </c:pt>
                <c:pt idx="21">
                  <c:v>7.9267202000000001</c:v>
                </c:pt>
                <c:pt idx="22">
                  <c:v>1.1283348</c:v>
                </c:pt>
                <c:pt idx="23">
                  <c:v>10.960641000000001</c:v>
                </c:pt>
                <c:pt idx="24">
                  <c:v>7.9560136000000004</c:v>
                </c:pt>
                <c:pt idx="25">
                  <c:v>2.8516987999999999</c:v>
                </c:pt>
                <c:pt idx="26">
                  <c:v>6.6900969999999997</c:v>
                </c:pt>
                <c:pt idx="27">
                  <c:v>8.5298514999999995</c:v>
                </c:pt>
                <c:pt idx="28">
                  <c:v>8.9982854999999997</c:v>
                </c:pt>
                <c:pt idx="29">
                  <c:v>3.6136566000000001</c:v>
                </c:pt>
                <c:pt idx="30">
                  <c:v>4.6454580999999999</c:v>
                </c:pt>
                <c:pt idx="31">
                  <c:v>7.4071962999999998</c:v>
                </c:pt>
                <c:pt idx="32">
                  <c:v>8.4715199999999999</c:v>
                </c:pt>
                <c:pt idx="33">
                  <c:v>1.8753685</c:v>
                </c:pt>
                <c:pt idx="34">
                  <c:v>2.5337649</c:v>
                </c:pt>
                <c:pt idx="35">
                  <c:v>8.2349268999999996</c:v>
                </c:pt>
                <c:pt idx="36">
                  <c:v>3.9798966</c:v>
                </c:pt>
                <c:pt idx="37">
                  <c:v>3.5628834</c:v>
                </c:pt>
                <c:pt idx="38">
                  <c:v>2.0076448</c:v>
                </c:pt>
                <c:pt idx="39">
                  <c:v>6.2925370999999997</c:v>
                </c:pt>
                <c:pt idx="40">
                  <c:v>6.7381868999999996</c:v>
                </c:pt>
                <c:pt idx="41">
                  <c:v>1.4536606999999999</c:v>
                </c:pt>
                <c:pt idx="42">
                  <c:v>3.1409216</c:v>
                </c:pt>
                <c:pt idx="43">
                  <c:v>4.1191272999999997</c:v>
                </c:pt>
                <c:pt idx="44">
                  <c:v>5.5734668000000003</c:v>
                </c:pt>
                <c:pt idx="45">
                  <c:v>3.2953100000000002</c:v>
                </c:pt>
                <c:pt idx="46">
                  <c:v>8.1589907000000004</c:v>
                </c:pt>
                <c:pt idx="47">
                  <c:v>10.791119999999999</c:v>
                </c:pt>
                <c:pt idx="48">
                  <c:v>4.1043332000000001</c:v>
                </c:pt>
                <c:pt idx="49">
                  <c:v>6.8416436000000003</c:v>
                </c:pt>
                <c:pt idx="50">
                  <c:v>9.1098154999999998</c:v>
                </c:pt>
                <c:pt idx="51">
                  <c:v>3.6805403999999999</c:v>
                </c:pt>
                <c:pt idx="52">
                  <c:v>5.0081666</c:v>
                </c:pt>
                <c:pt idx="53">
                  <c:v>4.0690350000000004</c:v>
                </c:pt>
                <c:pt idx="54">
                  <c:v>1.9121105</c:v>
                </c:pt>
                <c:pt idx="55">
                  <c:v>4.0683097999999998</c:v>
                </c:pt>
                <c:pt idx="56">
                  <c:v>8.8167980999999997</c:v>
                </c:pt>
                <c:pt idx="57">
                  <c:v>9.0733920999999995</c:v>
                </c:pt>
                <c:pt idx="58">
                  <c:v>9.4503134000000006</c:v>
                </c:pt>
                <c:pt idx="59">
                  <c:v>7.9521503999999998</c:v>
                </c:pt>
                <c:pt idx="60">
                  <c:v>6.6864716</c:v>
                </c:pt>
                <c:pt idx="61">
                  <c:v>7.8268252</c:v>
                </c:pt>
                <c:pt idx="62">
                  <c:v>2.8161223</c:v>
                </c:pt>
                <c:pt idx="63">
                  <c:v>8.9955517</c:v>
                </c:pt>
                <c:pt idx="64">
                  <c:v>5.9546584999999999</c:v>
                </c:pt>
                <c:pt idx="65">
                  <c:v>3.4662929999999998</c:v>
                </c:pt>
                <c:pt idx="66">
                  <c:v>7.5811700999999996</c:v>
                </c:pt>
                <c:pt idx="67">
                  <c:v>8.2725776</c:v>
                </c:pt>
                <c:pt idx="68">
                  <c:v>9.1695150000000005</c:v>
                </c:pt>
                <c:pt idx="69">
                  <c:v>8.7141786999999997</c:v>
                </c:pt>
                <c:pt idx="70">
                  <c:v>9.4621923999999993</c:v>
                </c:pt>
                <c:pt idx="71">
                  <c:v>3.2080065000000002</c:v>
                </c:pt>
                <c:pt idx="72">
                  <c:v>8.2905525000000004</c:v>
                </c:pt>
                <c:pt idx="73">
                  <c:v>11.023204</c:v>
                </c:pt>
                <c:pt idx="74">
                  <c:v>10.771566</c:v>
                </c:pt>
                <c:pt idx="75">
                  <c:v>5.9508688999999997</c:v>
                </c:pt>
                <c:pt idx="76">
                  <c:v>2.6697774000000001</c:v>
                </c:pt>
                <c:pt idx="77">
                  <c:v>7.3243187000000001</c:v>
                </c:pt>
                <c:pt idx="78">
                  <c:v>7.3446793000000001</c:v>
                </c:pt>
                <c:pt idx="79">
                  <c:v>9.4924859000000001</c:v>
                </c:pt>
                <c:pt idx="80">
                  <c:v>11.638384</c:v>
                </c:pt>
                <c:pt idx="81">
                  <c:v>9.3098328000000006</c:v>
                </c:pt>
                <c:pt idx="82">
                  <c:v>-0.54003844000000001</c:v>
                </c:pt>
                <c:pt idx="83">
                  <c:v>2.1104264000000001</c:v>
                </c:pt>
                <c:pt idx="84">
                  <c:v>0.72776637</c:v>
                </c:pt>
                <c:pt idx="85">
                  <c:v>1.4083314</c:v>
                </c:pt>
                <c:pt idx="86">
                  <c:v>4.5015881000000002</c:v>
                </c:pt>
                <c:pt idx="87">
                  <c:v>9.9373050000000003</c:v>
                </c:pt>
                <c:pt idx="88">
                  <c:v>8.4745541000000006</c:v>
                </c:pt>
                <c:pt idx="89">
                  <c:v>3.6008784999999999</c:v>
                </c:pt>
                <c:pt idx="90">
                  <c:v>9.8871263000000003</c:v>
                </c:pt>
                <c:pt idx="91">
                  <c:v>11.205145</c:v>
                </c:pt>
                <c:pt idx="92">
                  <c:v>1.8247882</c:v>
                </c:pt>
                <c:pt idx="93">
                  <c:v>6.0228935999999997</c:v>
                </c:pt>
                <c:pt idx="94">
                  <c:v>6.9367640000000002</c:v>
                </c:pt>
                <c:pt idx="95">
                  <c:v>5.7411567999999997</c:v>
                </c:pt>
                <c:pt idx="96">
                  <c:v>9.9072277999999994</c:v>
                </c:pt>
                <c:pt idx="97">
                  <c:v>7.7963304000000004</c:v>
                </c:pt>
                <c:pt idx="98">
                  <c:v>5.8305343000000001</c:v>
                </c:pt>
                <c:pt idx="99">
                  <c:v>3.2923100000000001</c:v>
                </c:pt>
                <c:pt idx="100">
                  <c:v>1.4849045999999999</c:v>
                </c:pt>
                <c:pt idx="101">
                  <c:v>1.0709327</c:v>
                </c:pt>
                <c:pt idx="102">
                  <c:v>1.5525913</c:v>
                </c:pt>
                <c:pt idx="103">
                  <c:v>1.2842127000000001</c:v>
                </c:pt>
                <c:pt idx="104">
                  <c:v>1.4016153</c:v>
                </c:pt>
                <c:pt idx="105">
                  <c:v>1.9083924000000001</c:v>
                </c:pt>
                <c:pt idx="106">
                  <c:v>1.0530724</c:v>
                </c:pt>
                <c:pt idx="107">
                  <c:v>1.5992949999999999</c:v>
                </c:pt>
                <c:pt idx="108">
                  <c:v>1.7197226000000001</c:v>
                </c:pt>
                <c:pt idx="109">
                  <c:v>1.4998589</c:v>
                </c:pt>
                <c:pt idx="110">
                  <c:v>1.9506068000000001</c:v>
                </c:pt>
                <c:pt idx="111">
                  <c:v>1.9863708</c:v>
                </c:pt>
                <c:pt idx="112">
                  <c:v>1.0928180000000001</c:v>
                </c:pt>
                <c:pt idx="113">
                  <c:v>1.0611368000000001</c:v>
                </c:pt>
                <c:pt idx="114">
                  <c:v>1.9616614999999999</c:v>
                </c:pt>
                <c:pt idx="115">
                  <c:v>1.9151526999999999</c:v>
                </c:pt>
                <c:pt idx="116">
                  <c:v>1.7129791999999999</c:v>
                </c:pt>
                <c:pt idx="117">
                  <c:v>1.0173388999999999</c:v>
                </c:pt>
                <c:pt idx="118">
                  <c:v>1.2405128000000001</c:v>
                </c:pt>
                <c:pt idx="119">
                  <c:v>1.8652293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E8-4383-9984-05C18B694F8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"/>
            <c:marker>
              <c:symbol val="square"/>
              <c:size val="9"/>
            </c:marker>
            <c:bubble3D val="0"/>
            <c:spPr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E8-4383-9984-05C18B694F83}"/>
              </c:ext>
            </c:extLst>
          </c:dPt>
          <c:xVal>
            <c:numRef>
              <c:f>Dati!$M$154:$M$155</c:f>
              <c:numCache>
                <c:formatCode>General</c:formatCode>
                <c:ptCount val="2"/>
                <c:pt idx="0">
                  <c:v>-2</c:v>
                </c:pt>
                <c:pt idx="1">
                  <c:v>5</c:v>
                </c:pt>
              </c:numCache>
            </c:numRef>
          </c:xVal>
          <c:yVal>
            <c:numRef>
              <c:f>Dati!$N$154:$N$155</c:f>
              <c:numCache>
                <c:formatCode>General</c:formatCode>
                <c:ptCount val="2"/>
                <c:pt idx="0">
                  <c:v>-0.69832231737446016</c:v>
                </c:pt>
                <c:pt idx="1">
                  <c:v>21.77261758066054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E8-4383-9984-05C18B694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102960"/>
        <c:axId val="1"/>
      </c:scatterChart>
      <c:valAx>
        <c:axId val="76010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0102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45720</xdr:rowOff>
    </xdr:from>
    <xdr:to>
      <xdr:col>15</xdr:col>
      <xdr:colOff>358140</xdr:colOff>
      <xdr:row>47</xdr:row>
      <xdr:rowOff>76200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72540" y="990600"/>
          <a:ext cx="8229600" cy="707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Creare un grafico nello stesso foglio di lavoro in cui sono riportati i dati originari e una retta di regressione che presenta intercetta e pendenza definita nelle due celle di Excel denominate rispettivamente "intercetta" e "pendenza".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Stimare i parametri della retta di regressione tramite il risolutore di Excel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1) utilizzando il criterio di minimizzare la somma dei quadrati dei residui (OLS=ordinary least squares). </a:t>
          </a: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Analizzare la sensitività dell'output del risolutore partendo da diverse combinazioni dei parametri iniziali.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Riportare il risultato del risolutore (stime dei coefficienti e valore della funzione minimizzata all'interno della zona "Criterio OLS (min. somma dei quadrati dei residui)". Confrontare il risultato del risolutore con quello ottenuto tramite le funzioni INTERCETTA e PENDENZA oppure con quello ottenuto tramite la funzione REGR.LIN.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2) utilizzando il criterio di minimizzare la somma dei valori assoluti dei residui (MAD=minimum absolute deviation). Analizzare la sensitività dell'output del risolutore partendo da diverse combinazioni dei parametri iniziali. </a:t>
          </a: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Riportare il risultato del risolutore (stime dei coefficienti e valore della funzione minimizzata all'interno della zona "Criterio MAD (min. somma dei valori assoluti dei residui)".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3) utilizzando il criterio di minimizzare la mediana dei quadrati dei residui (LMS= least median of squares). </a:t>
          </a: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Analizzare la sensitività dell'output del risolutore partendo da diverse combinazioni dei parametri iniziali. Riportare il risultato del risolutore (stime dei coefficienti e valore della funzione minimizzata all'interno della zona "Criterio LMS (min. mediana dei quadrati dei residui)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4) utilizzando il criterio di minimizzare la somma del 50% dei residui al quadrato più piccoli (LTS=least trimmed squares). </a:t>
          </a: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Analizzare la sensitività dell'output del risolutore partendo da diverse combinazioni dei parametri iniziali. Riportare il risultato del risolutore (stime dei coefficienti e valore della funzione minimizzata all'interno della zona "Criterio LMS (min. mediana dei quadrati dei residui)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5) Sono presenti valori anomali in questo data set?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6) Quali sono i metodi che non risentono dei valori anomali?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7) Rappresentare graficamente i valori effettivi ed i valori teorici per le 4 soluzioni proposte (OLS, MAD, LMS e LTS)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it-IT" sz="1100" b="1" i="0" baseline="0">
              <a:effectLst/>
              <a:latin typeface="+mn-lt"/>
              <a:ea typeface="+mn-ea"/>
              <a:cs typeface="+mn-cs"/>
            </a:rPr>
            <a:t>Osservazione: utilizzare come celle di input per il risolutore quelle denominate rispettivamente intercetta e pendenza</a:t>
          </a:r>
          <a:endParaRPr lang="it-IT" sz="1400">
            <a:effectLst/>
          </a:endParaRPr>
        </a:p>
        <a:p>
          <a:pPr rtl="0"/>
          <a:r>
            <a:rPr lang="it-IT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136</xdr:row>
      <xdr:rowOff>30480</xdr:rowOff>
    </xdr:from>
    <xdr:to>
      <xdr:col>4</xdr:col>
      <xdr:colOff>1295400</xdr:colOff>
      <xdr:row>153</xdr:row>
      <xdr:rowOff>106680</xdr:rowOff>
    </xdr:to>
    <xdr:graphicFrame macro="">
      <xdr:nvGraphicFramePr>
        <xdr:cNvPr id="102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335280</xdr:colOff>
      <xdr:row>142</xdr:row>
      <xdr:rowOff>30480</xdr:rowOff>
    </xdr:from>
    <xdr:to>
      <xdr:col>11</xdr:col>
      <xdr:colOff>0</xdr:colOff>
      <xdr:row>151</xdr:row>
      <xdr:rowOff>91440</xdr:rowOff>
    </xdr:to>
    <xdr:graphicFrame macro="">
      <xdr:nvGraphicFramePr>
        <xdr:cNvPr id="102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601980</xdr:colOff>
      <xdr:row>142</xdr:row>
      <xdr:rowOff>30480</xdr:rowOff>
    </xdr:from>
    <xdr:to>
      <xdr:col>16</xdr:col>
      <xdr:colOff>259080</xdr:colOff>
      <xdr:row>151</xdr:row>
      <xdr:rowOff>91440</xdr:rowOff>
    </xdr:to>
    <xdr:graphicFrame macro="">
      <xdr:nvGraphicFramePr>
        <xdr:cNvPr id="1028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335280</xdr:colOff>
      <xdr:row>155</xdr:row>
      <xdr:rowOff>22860</xdr:rowOff>
    </xdr:from>
    <xdr:to>
      <xdr:col>11</xdr:col>
      <xdr:colOff>0</xdr:colOff>
      <xdr:row>164</xdr:row>
      <xdr:rowOff>91440</xdr:rowOff>
    </xdr:to>
    <xdr:graphicFrame macro="">
      <xdr:nvGraphicFramePr>
        <xdr:cNvPr id="1029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601980</xdr:colOff>
      <xdr:row>155</xdr:row>
      <xdr:rowOff>91440</xdr:rowOff>
    </xdr:from>
    <xdr:to>
      <xdr:col>16</xdr:col>
      <xdr:colOff>259080</xdr:colOff>
      <xdr:row>164</xdr:row>
      <xdr:rowOff>160020</xdr:rowOff>
    </xdr:to>
    <xdr:graphicFrame macro="">
      <xdr:nvGraphicFramePr>
        <xdr:cNvPr id="1030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"/>
  <sheetViews>
    <sheetView topLeftCell="A17" workbookViewId="0">
      <selection activeCell="G6" sqref="G6"/>
    </sheetView>
  </sheetViews>
  <sheetFormatPr defaultRowHeight="13.2" x14ac:dyDescent="0.25"/>
  <sheetData>
    <row r="3" spans="4:12" ht="17.399999999999999" x14ac:dyDescent="0.3">
      <c r="D3" s="15" t="s">
        <v>21</v>
      </c>
      <c r="E3" s="15" t="s">
        <v>24</v>
      </c>
      <c r="F3" s="15"/>
      <c r="G3" s="15"/>
      <c r="H3" s="15"/>
      <c r="I3" s="15"/>
      <c r="J3" s="15" t="s">
        <v>25</v>
      </c>
      <c r="K3" s="15" t="s">
        <v>28</v>
      </c>
      <c r="L3" s="15"/>
    </row>
    <row r="4" spans="4:12" ht="17.399999999999999" x14ac:dyDescent="0.3">
      <c r="D4" s="15" t="s">
        <v>22</v>
      </c>
      <c r="E4" s="15" t="s">
        <v>23</v>
      </c>
      <c r="F4" s="15"/>
      <c r="G4" s="15"/>
      <c r="H4" s="15"/>
      <c r="I4" s="15"/>
      <c r="J4" s="15" t="s">
        <v>26</v>
      </c>
      <c r="K4" s="15" t="s">
        <v>27</v>
      </c>
      <c r="L4" s="15"/>
    </row>
  </sheetData>
  <customSheetViews>
    <customSheetView guid="{2BC68DAC-71E1-42C5-81AF-73EEBD41EC56}" showRuler="0">
      <selection activeCell="H18" sqref="H18"/>
      <pageMargins left="0.75" right="0.75" top="1" bottom="1" header="0.5" footer="0.5"/>
      <headerFooter alignWithMargins="0"/>
    </customSheetView>
    <customSheetView guid="{C3BA5FFC-2424-4B07-9D3A-AD74BEE0BF9D}" showRuler="0">
      <selection activeCell="H18" sqref="H18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57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3.2" x14ac:dyDescent="0.25"/>
  <cols>
    <col min="3" max="8" width="25.44140625" customWidth="1"/>
    <col min="9" max="9" width="36.33203125" customWidth="1"/>
  </cols>
  <sheetData>
    <row r="2" spans="2:10" ht="13.8" thickBot="1" x14ac:dyDescent="0.3"/>
    <row r="3" spans="2:10" ht="84.75" customHeight="1" thickBot="1" x14ac:dyDescent="0.3">
      <c r="C3" s="1" t="s">
        <v>29</v>
      </c>
      <c r="D3" s="1" t="s">
        <v>30</v>
      </c>
      <c r="E3" s="1" t="s">
        <v>0</v>
      </c>
      <c r="F3" s="1" t="s">
        <v>1</v>
      </c>
      <c r="G3" s="1" t="s">
        <v>10</v>
      </c>
      <c r="H3" s="1" t="s">
        <v>2</v>
      </c>
      <c r="I3" s="1" t="s">
        <v>5</v>
      </c>
    </row>
    <row r="4" spans="2:10" x14ac:dyDescent="0.25">
      <c r="B4">
        <v>1</v>
      </c>
      <c r="C4">
        <v>-1.0044571</v>
      </c>
      <c r="D4">
        <v>2.5647060000000002</v>
      </c>
      <c r="E4">
        <f t="shared" ref="E4:E35" si="0">intercetta+pendenza*C4</f>
        <v>2.4574818777749341</v>
      </c>
      <c r="F4">
        <f>D4-E4</f>
        <v>0.10722412222506605</v>
      </c>
      <c r="G4">
        <f>ABS(F4)</f>
        <v>0.10722412222506605</v>
      </c>
      <c r="H4">
        <f>F4^2</f>
        <v>1.1497012386935904E-2</v>
      </c>
      <c r="I4">
        <f>SMALL(H$4:H$123,J4)</f>
        <v>5.0170840738701235E-5</v>
      </c>
      <c r="J4">
        <v>1</v>
      </c>
    </row>
    <row r="5" spans="2:10" x14ac:dyDescent="0.25">
      <c r="B5">
        <v>2</v>
      </c>
      <c r="C5">
        <v>-1.7392624000000001</v>
      </c>
      <c r="D5">
        <v>0.60773977999999995</v>
      </c>
      <c r="E5">
        <f t="shared" si="0"/>
        <v>0.25306597777493423</v>
      </c>
      <c r="F5">
        <f t="shared" ref="F5:F68" si="1">D5-E5</f>
        <v>0.35467380222506573</v>
      </c>
      <c r="G5">
        <f t="shared" ref="G5:G68" si="2">ABS(F5)</f>
        <v>0.35467380222506573</v>
      </c>
      <c r="H5">
        <f t="shared" ref="H5:H68" si="3">F5^2</f>
        <v>0.12579350598478503</v>
      </c>
      <c r="I5">
        <f t="shared" ref="I5:I68" si="4">SMALL(H$4:H$123,J5)</f>
        <v>9.1853482010568452E-5</v>
      </c>
      <c r="J5">
        <v>2</v>
      </c>
    </row>
    <row r="6" spans="2:10" x14ac:dyDescent="0.25">
      <c r="B6">
        <v>3</v>
      </c>
      <c r="C6">
        <v>1.1732556000000001</v>
      </c>
      <c r="D6">
        <v>9.4475458999999997</v>
      </c>
      <c r="E6">
        <f t="shared" si="0"/>
        <v>8.9906199777749336</v>
      </c>
      <c r="F6">
        <f t="shared" si="1"/>
        <v>0.45692592222506612</v>
      </c>
      <c r="G6">
        <f t="shared" si="2"/>
        <v>0.45692592222506612</v>
      </c>
      <c r="H6">
        <f t="shared" si="3"/>
        <v>0.20878129840122717</v>
      </c>
      <c r="I6">
        <f t="shared" si="4"/>
        <v>4.7260247867967313E-4</v>
      </c>
      <c r="J6">
        <v>3</v>
      </c>
    </row>
    <row r="7" spans="2:10" x14ac:dyDescent="0.25">
      <c r="B7">
        <v>4</v>
      </c>
      <c r="C7">
        <v>-0.67949912000000001</v>
      </c>
      <c r="D7">
        <v>4.8600705</v>
      </c>
      <c r="E7">
        <f t="shared" si="0"/>
        <v>3.4323558177749343</v>
      </c>
      <c r="F7">
        <f t="shared" si="1"/>
        <v>1.4277146822250657</v>
      </c>
      <c r="G7">
        <f t="shared" si="2"/>
        <v>1.4277146822250657</v>
      </c>
      <c r="H7">
        <f t="shared" si="3"/>
        <v>2.0383692138410203</v>
      </c>
      <c r="I7">
        <f t="shared" si="4"/>
        <v>6.0165821399442887E-4</v>
      </c>
      <c r="J7">
        <v>4</v>
      </c>
    </row>
    <row r="8" spans="2:10" x14ac:dyDescent="0.25">
      <c r="B8">
        <v>5</v>
      </c>
      <c r="C8">
        <v>-1.1844235999999999</v>
      </c>
      <c r="D8">
        <v>1.5736546</v>
      </c>
      <c r="E8">
        <f t="shared" si="0"/>
        <v>1.9175823777749343</v>
      </c>
      <c r="F8">
        <f t="shared" si="1"/>
        <v>-0.34392777777493433</v>
      </c>
      <c r="G8">
        <f t="shared" si="2"/>
        <v>0.34392777777493433</v>
      </c>
      <c r="H8">
        <f t="shared" si="3"/>
        <v>0.11828631632520462</v>
      </c>
      <c r="I8">
        <f t="shared" si="4"/>
        <v>8.6069783807891432E-4</v>
      </c>
      <c r="J8">
        <v>5</v>
      </c>
    </row>
    <row r="9" spans="2:10" x14ac:dyDescent="0.25">
      <c r="B9">
        <v>6</v>
      </c>
      <c r="C9">
        <v>7.3694735999999997E-2</v>
      </c>
      <c r="D9">
        <v>6.0241198000000002</v>
      </c>
      <c r="E9">
        <f t="shared" si="0"/>
        <v>5.691937385774934</v>
      </c>
      <c r="F9">
        <f t="shared" si="1"/>
        <v>0.33218241422506622</v>
      </c>
      <c r="G9">
        <f t="shared" si="2"/>
        <v>0.33218241422506622</v>
      </c>
      <c r="H9">
        <f t="shared" si="3"/>
        <v>0.11034515632039348</v>
      </c>
      <c r="I9">
        <f t="shared" si="4"/>
        <v>9.5638641262744961E-4</v>
      </c>
      <c r="J9">
        <v>6</v>
      </c>
    </row>
    <row r="10" spans="2:10" x14ac:dyDescent="0.25">
      <c r="B10">
        <v>7</v>
      </c>
      <c r="C10">
        <v>0.27709019000000001</v>
      </c>
      <c r="D10">
        <v>7.1108776999999996</v>
      </c>
      <c r="E10">
        <f t="shared" si="0"/>
        <v>6.3021237477749343</v>
      </c>
      <c r="F10">
        <f t="shared" si="1"/>
        <v>0.8087539522250653</v>
      </c>
      <c r="G10">
        <f t="shared" si="2"/>
        <v>0.8087539522250653</v>
      </c>
      <c r="H10">
        <f t="shared" si="3"/>
        <v>0.6540829552396632</v>
      </c>
      <c r="I10">
        <f t="shared" si="4"/>
        <v>1.2329243297779916E-3</v>
      </c>
      <c r="J10">
        <v>7</v>
      </c>
    </row>
    <row r="11" spans="2:10" x14ac:dyDescent="0.25">
      <c r="B11">
        <v>8</v>
      </c>
      <c r="C11">
        <v>0.97869898</v>
      </c>
      <c r="D11">
        <v>8.5278866000000004</v>
      </c>
      <c r="E11">
        <f t="shared" si="0"/>
        <v>8.4069501177749348</v>
      </c>
      <c r="F11">
        <f t="shared" si="1"/>
        <v>0.12093648222506559</v>
      </c>
      <c r="G11">
        <f t="shared" si="2"/>
        <v>0.12093648222506559</v>
      </c>
      <c r="H11">
        <f t="shared" si="3"/>
        <v>1.4625632732973605E-2</v>
      </c>
      <c r="I11">
        <f t="shared" si="4"/>
        <v>1.729633461175556E-3</v>
      </c>
      <c r="J11">
        <v>8</v>
      </c>
    </row>
    <row r="12" spans="2:10" x14ac:dyDescent="0.25">
      <c r="B12">
        <v>9</v>
      </c>
      <c r="C12">
        <v>0.33230016000000001</v>
      </c>
      <c r="D12">
        <v>7.1188165999999997</v>
      </c>
      <c r="E12">
        <f t="shared" si="0"/>
        <v>6.4677536577749342</v>
      </c>
      <c r="F12">
        <f t="shared" si="1"/>
        <v>0.65106294222506556</v>
      </c>
      <c r="G12">
        <f t="shared" si="2"/>
        <v>0.65106294222506556</v>
      </c>
      <c r="H12">
        <f t="shared" si="3"/>
        <v>0.42388295473875903</v>
      </c>
      <c r="I12">
        <f t="shared" si="4"/>
        <v>1.7756297722890388E-3</v>
      </c>
      <c r="J12">
        <v>9</v>
      </c>
    </row>
    <row r="13" spans="2:10" x14ac:dyDescent="0.25">
      <c r="B13">
        <v>10</v>
      </c>
      <c r="C13">
        <v>1.2859817</v>
      </c>
      <c r="D13">
        <v>10.718545000000001</v>
      </c>
      <c r="E13">
        <f t="shared" si="0"/>
        <v>9.3287982777749345</v>
      </c>
      <c r="F13">
        <f t="shared" si="1"/>
        <v>1.3897467222250661</v>
      </c>
      <c r="G13">
        <f t="shared" si="2"/>
        <v>1.3897467222250661</v>
      </c>
      <c r="H13">
        <f t="shared" si="3"/>
        <v>1.931395951935315</v>
      </c>
      <c r="I13">
        <f t="shared" si="4"/>
        <v>2.1387330068708098E-3</v>
      </c>
      <c r="J13">
        <v>10</v>
      </c>
    </row>
    <row r="14" spans="2:10" x14ac:dyDescent="0.25">
      <c r="B14">
        <v>11</v>
      </c>
      <c r="C14">
        <v>-0.35686623000000001</v>
      </c>
      <c r="D14">
        <v>4.751932</v>
      </c>
      <c r="E14">
        <f t="shared" si="0"/>
        <v>4.4002544877749346</v>
      </c>
      <c r="F14">
        <f t="shared" si="1"/>
        <v>0.35167751222506549</v>
      </c>
      <c r="G14">
        <f t="shared" si="2"/>
        <v>0.35167751222506549</v>
      </c>
      <c r="H14">
        <f t="shared" si="3"/>
        <v>0.12367707260481109</v>
      </c>
      <c r="I14">
        <f t="shared" si="4"/>
        <v>2.2016574009206167E-3</v>
      </c>
      <c r="J14">
        <v>11</v>
      </c>
    </row>
    <row r="15" spans="2:10" x14ac:dyDescent="0.25">
      <c r="B15">
        <v>12</v>
      </c>
      <c r="C15">
        <v>1.6824733999999999</v>
      </c>
      <c r="D15">
        <v>11.373113999999999</v>
      </c>
      <c r="E15">
        <f t="shared" si="0"/>
        <v>10.518273377774934</v>
      </c>
      <c r="F15">
        <f t="shared" si="1"/>
        <v>0.85484062222506552</v>
      </c>
      <c r="G15">
        <f t="shared" si="2"/>
        <v>0.85484062222506552</v>
      </c>
      <c r="H15">
        <f t="shared" si="3"/>
        <v>0.73075248940613713</v>
      </c>
      <c r="I15">
        <f t="shared" si="4"/>
        <v>2.9659545315796672E-3</v>
      </c>
      <c r="J15">
        <v>12</v>
      </c>
    </row>
    <row r="16" spans="2:10" x14ac:dyDescent="0.25">
      <c r="B16">
        <v>13</v>
      </c>
      <c r="C16">
        <v>-0.66116364000000005</v>
      </c>
      <c r="D16">
        <v>3.7163468000000002</v>
      </c>
      <c r="E16">
        <f t="shared" si="0"/>
        <v>3.4873622577749339</v>
      </c>
      <c r="F16">
        <f t="shared" si="1"/>
        <v>0.22898454222506626</v>
      </c>
      <c r="G16">
        <f t="shared" si="2"/>
        <v>0.22898454222506626</v>
      </c>
      <c r="H16">
        <f t="shared" si="3"/>
        <v>5.2433920578023152E-2</v>
      </c>
      <c r="I16">
        <f t="shared" si="4"/>
        <v>3.4103354878073956E-3</v>
      </c>
      <c r="J16">
        <v>13</v>
      </c>
    </row>
    <row r="17" spans="2:10" x14ac:dyDescent="0.25">
      <c r="B17">
        <v>14</v>
      </c>
      <c r="C17">
        <v>-0.95748856000000004</v>
      </c>
      <c r="D17">
        <v>3.9906655999999998</v>
      </c>
      <c r="E17">
        <f t="shared" si="0"/>
        <v>2.5983874977749339</v>
      </c>
      <c r="F17">
        <f t="shared" si="1"/>
        <v>1.3922781022250659</v>
      </c>
      <c r="G17">
        <f t="shared" si="2"/>
        <v>1.3922781022250659</v>
      </c>
      <c r="H17">
        <f t="shared" si="3"/>
        <v>1.9384383139354309</v>
      </c>
      <c r="I17">
        <f t="shared" si="4"/>
        <v>4.5292337676683808E-3</v>
      </c>
      <c r="J17">
        <v>14</v>
      </c>
    </row>
    <row r="18" spans="2:10" x14ac:dyDescent="0.25">
      <c r="B18">
        <v>15</v>
      </c>
      <c r="C18">
        <v>-0.20464003</v>
      </c>
      <c r="D18">
        <v>5.4382010999999997</v>
      </c>
      <c r="E18">
        <f t="shared" si="0"/>
        <v>4.8569330877749346</v>
      </c>
      <c r="F18">
        <f t="shared" si="1"/>
        <v>0.58126801222506508</v>
      </c>
      <c r="G18">
        <f t="shared" si="2"/>
        <v>0.58126801222506508</v>
      </c>
      <c r="H18">
        <f t="shared" si="3"/>
        <v>0.33787250203607838</v>
      </c>
      <c r="I18">
        <f t="shared" si="4"/>
        <v>4.6287547242669907E-3</v>
      </c>
      <c r="J18">
        <v>15</v>
      </c>
    </row>
    <row r="19" spans="2:10" x14ac:dyDescent="0.25">
      <c r="B19">
        <v>16</v>
      </c>
      <c r="C19">
        <v>-0.24550385999999999</v>
      </c>
      <c r="D19">
        <v>4.7034161000000001</v>
      </c>
      <c r="E19">
        <f t="shared" si="0"/>
        <v>4.7343415977749341</v>
      </c>
      <c r="F19">
        <f t="shared" si="1"/>
        <v>-3.092549777493403E-2</v>
      </c>
      <c r="G19">
        <f t="shared" si="2"/>
        <v>3.092549777493403E-2</v>
      </c>
      <c r="H19">
        <f t="shared" si="3"/>
        <v>9.5638641262744961E-4</v>
      </c>
      <c r="I19">
        <f t="shared" si="4"/>
        <v>1.1497012386935904E-2</v>
      </c>
      <c r="J19">
        <v>16</v>
      </c>
    </row>
    <row r="20" spans="2:10" x14ac:dyDescent="0.25">
      <c r="B20">
        <v>17</v>
      </c>
      <c r="C20">
        <v>-2.0299173000000001</v>
      </c>
      <c r="D20">
        <v>-2.4822230000000001E-2</v>
      </c>
      <c r="E20">
        <f t="shared" si="0"/>
        <v>-0.61889872222506614</v>
      </c>
      <c r="F20">
        <f t="shared" si="1"/>
        <v>0.59407649222506609</v>
      </c>
      <c r="G20">
        <f t="shared" si="2"/>
        <v>0.59407649222506609</v>
      </c>
      <c r="H20">
        <f t="shared" si="3"/>
        <v>0.352926878614439</v>
      </c>
      <c r="I20">
        <f t="shared" si="4"/>
        <v>1.4625632732973605E-2</v>
      </c>
      <c r="J20">
        <v>17</v>
      </c>
    </row>
    <row r="21" spans="2:10" x14ac:dyDescent="0.25">
      <c r="B21">
        <v>18</v>
      </c>
      <c r="C21">
        <v>2.351855</v>
      </c>
      <c r="D21">
        <v>12.400945999999999</v>
      </c>
      <c r="E21">
        <f t="shared" si="0"/>
        <v>12.526418177774934</v>
      </c>
      <c r="F21">
        <f t="shared" si="1"/>
        <v>-0.12547217777493458</v>
      </c>
      <c r="G21">
        <f t="shared" si="2"/>
        <v>0.12547217777493458</v>
      </c>
      <c r="H21">
        <f t="shared" si="3"/>
        <v>1.5743267395584785E-2</v>
      </c>
      <c r="I21">
        <f t="shared" si="4"/>
        <v>1.5743267395584785E-2</v>
      </c>
      <c r="J21">
        <v>18</v>
      </c>
    </row>
    <row r="22" spans="2:10" x14ac:dyDescent="0.25">
      <c r="B22">
        <v>19</v>
      </c>
      <c r="C22">
        <v>1.4375605</v>
      </c>
      <c r="D22">
        <v>9.7931187000000008</v>
      </c>
      <c r="E22">
        <f t="shared" si="0"/>
        <v>9.7835346777749344</v>
      </c>
      <c r="F22">
        <f t="shared" si="1"/>
        <v>9.5840222250664908E-3</v>
      </c>
      <c r="G22">
        <f t="shared" si="2"/>
        <v>9.5840222250664908E-3</v>
      </c>
      <c r="H22">
        <f t="shared" si="3"/>
        <v>9.1853482010568452E-5</v>
      </c>
      <c r="I22">
        <f t="shared" si="4"/>
        <v>1.7086666845656878E-2</v>
      </c>
      <c r="J22">
        <v>19</v>
      </c>
    </row>
    <row r="23" spans="2:10" x14ac:dyDescent="0.25">
      <c r="B23">
        <v>20</v>
      </c>
      <c r="C23">
        <v>0.64008129000000002</v>
      </c>
      <c r="D23">
        <v>7.4204347000000004</v>
      </c>
      <c r="E23">
        <f t="shared" si="0"/>
        <v>7.3910970477749345</v>
      </c>
      <c r="F23">
        <f t="shared" si="1"/>
        <v>2.9337652225065902E-2</v>
      </c>
      <c r="G23">
        <f t="shared" si="2"/>
        <v>2.9337652225065902E-2</v>
      </c>
      <c r="H23">
        <f t="shared" si="3"/>
        <v>8.6069783807891432E-4</v>
      </c>
      <c r="I23">
        <f t="shared" si="4"/>
        <v>1.8098462903402474E-2</v>
      </c>
      <c r="J23">
        <v>20</v>
      </c>
    </row>
    <row r="24" spans="2:10" x14ac:dyDescent="0.25">
      <c r="B24">
        <v>21</v>
      </c>
      <c r="C24">
        <v>0.42121962000000002</v>
      </c>
      <c r="D24">
        <v>6.7761009000000003</v>
      </c>
      <c r="E24">
        <f t="shared" si="0"/>
        <v>6.7345120377749339</v>
      </c>
      <c r="F24">
        <f t="shared" si="1"/>
        <v>4.1588862225066414E-2</v>
      </c>
      <c r="G24">
        <f t="shared" si="2"/>
        <v>4.1588862225066414E-2</v>
      </c>
      <c r="H24">
        <f t="shared" si="3"/>
        <v>1.729633461175556E-3</v>
      </c>
      <c r="I24">
        <f t="shared" si="4"/>
        <v>2.9816844799373434E-2</v>
      </c>
      <c r="J24">
        <v>21</v>
      </c>
    </row>
    <row r="25" spans="2:10" x14ac:dyDescent="0.25">
      <c r="B25">
        <v>22</v>
      </c>
      <c r="C25">
        <v>0.64033582</v>
      </c>
      <c r="D25">
        <v>7.9267202000000001</v>
      </c>
      <c r="E25">
        <f t="shared" si="0"/>
        <v>7.3918606377749345</v>
      </c>
      <c r="F25">
        <f t="shared" si="1"/>
        <v>0.53485956222506559</v>
      </c>
      <c r="G25">
        <f t="shared" si="2"/>
        <v>0.53485956222506559</v>
      </c>
      <c r="H25">
        <f t="shared" si="3"/>
        <v>0.28607475130358878</v>
      </c>
      <c r="I25">
        <f t="shared" si="4"/>
        <v>3.3339001385336076E-2</v>
      </c>
      <c r="J25">
        <v>22</v>
      </c>
    </row>
    <row r="26" spans="2:10" x14ac:dyDescent="0.25">
      <c r="B26">
        <v>23</v>
      </c>
      <c r="C26">
        <v>-1.4547526</v>
      </c>
      <c r="D26">
        <v>1.1283348</v>
      </c>
      <c r="E26">
        <f t="shared" si="0"/>
        <v>1.1065953777749344</v>
      </c>
      <c r="F26">
        <f t="shared" si="1"/>
        <v>2.173942222506553E-2</v>
      </c>
      <c r="G26">
        <f t="shared" si="2"/>
        <v>2.173942222506553E-2</v>
      </c>
      <c r="H26">
        <f t="shared" si="3"/>
        <v>4.7260247867967313E-4</v>
      </c>
      <c r="I26">
        <f t="shared" si="4"/>
        <v>3.5440636969017759E-2</v>
      </c>
      <c r="J26">
        <v>23</v>
      </c>
    </row>
    <row r="27" spans="2:10" x14ac:dyDescent="0.25">
      <c r="B27">
        <v>24</v>
      </c>
      <c r="C27">
        <v>1.6131770999999999</v>
      </c>
      <c r="D27">
        <v>10.960641000000001</v>
      </c>
      <c r="E27">
        <f t="shared" si="0"/>
        <v>10.310384477774935</v>
      </c>
      <c r="F27">
        <f t="shared" si="1"/>
        <v>0.65025652222506558</v>
      </c>
      <c r="G27">
        <f t="shared" si="2"/>
        <v>0.65025652222506558</v>
      </c>
      <c r="H27">
        <f t="shared" si="3"/>
        <v>0.42283354469623718</v>
      </c>
      <c r="I27">
        <f t="shared" si="4"/>
        <v>3.9947248513447595E-2</v>
      </c>
      <c r="J27">
        <v>24</v>
      </c>
    </row>
    <row r="28" spans="2:10" x14ac:dyDescent="0.25">
      <c r="B28">
        <v>25</v>
      </c>
      <c r="C28">
        <v>0.63082978999999995</v>
      </c>
      <c r="D28">
        <v>7.9560136000000004</v>
      </c>
      <c r="E28">
        <f t="shared" si="0"/>
        <v>7.3633425477749341</v>
      </c>
      <c r="F28">
        <f t="shared" si="1"/>
        <v>0.59267105222506622</v>
      </c>
      <c r="G28">
        <f t="shared" si="2"/>
        <v>0.59267105222506622</v>
      </c>
      <c r="H28">
        <f t="shared" si="3"/>
        <v>0.35125897614556717</v>
      </c>
      <c r="I28">
        <f t="shared" si="4"/>
        <v>4.2166231346063732E-2</v>
      </c>
      <c r="J28">
        <v>25</v>
      </c>
    </row>
    <row r="29" spans="2:10" x14ac:dyDescent="0.25">
      <c r="B29">
        <v>26</v>
      </c>
      <c r="C29">
        <v>-1.0984806</v>
      </c>
      <c r="D29">
        <v>2.8516987999999999</v>
      </c>
      <c r="E29">
        <f t="shared" si="0"/>
        <v>2.1754113777749344</v>
      </c>
      <c r="F29">
        <f t="shared" si="1"/>
        <v>0.67628742222506544</v>
      </c>
      <c r="G29">
        <f t="shared" si="2"/>
        <v>0.67628742222506544</v>
      </c>
      <c r="H29">
        <f t="shared" si="3"/>
        <v>0.45736467745982395</v>
      </c>
      <c r="I29">
        <f t="shared" si="4"/>
        <v>5.2058481325001717E-2</v>
      </c>
      <c r="J29">
        <v>26</v>
      </c>
    </row>
    <row r="30" spans="2:10" x14ac:dyDescent="0.25">
      <c r="B30">
        <v>27</v>
      </c>
      <c r="C30">
        <v>0.39077400000000001</v>
      </c>
      <c r="D30">
        <v>6.6900969999999997</v>
      </c>
      <c r="E30">
        <f t="shared" si="0"/>
        <v>6.6431751777749346</v>
      </c>
      <c r="F30">
        <f t="shared" si="1"/>
        <v>4.6921822225065135E-2</v>
      </c>
      <c r="G30">
        <f t="shared" si="2"/>
        <v>4.6921822225065135E-2</v>
      </c>
      <c r="H30">
        <f t="shared" si="3"/>
        <v>2.2016574009206167E-3</v>
      </c>
      <c r="I30">
        <f t="shared" si="4"/>
        <v>5.2433920578023152E-2</v>
      </c>
      <c r="J30">
        <v>27</v>
      </c>
    </row>
    <row r="31" spans="2:10" x14ac:dyDescent="0.25">
      <c r="B31">
        <v>28</v>
      </c>
      <c r="C31">
        <v>0.55094922000000002</v>
      </c>
      <c r="D31">
        <v>8.5298514999999995</v>
      </c>
      <c r="E31">
        <f t="shared" si="0"/>
        <v>7.1237008377749342</v>
      </c>
      <c r="F31">
        <f t="shared" si="1"/>
        <v>1.4061506622250652</v>
      </c>
      <c r="G31">
        <f t="shared" si="2"/>
        <v>1.4061506622250652</v>
      </c>
      <c r="H31">
        <f t="shared" si="3"/>
        <v>1.9772596848759896</v>
      </c>
      <c r="I31">
        <f t="shared" si="4"/>
        <v>6.6121533879254832E-2</v>
      </c>
      <c r="J31">
        <v>28</v>
      </c>
    </row>
    <row r="32" spans="2:10" x14ac:dyDescent="0.25">
      <c r="B32">
        <v>29</v>
      </c>
      <c r="C32">
        <v>1.2518651999999999</v>
      </c>
      <c r="D32">
        <v>8.9982854999999997</v>
      </c>
      <c r="E32">
        <f t="shared" si="0"/>
        <v>9.2264487777749338</v>
      </c>
      <c r="F32">
        <f t="shared" si="1"/>
        <v>-0.22816327777493406</v>
      </c>
      <c r="G32">
        <f t="shared" si="2"/>
        <v>0.22816327777493406</v>
      </c>
      <c r="H32">
        <f t="shared" si="3"/>
        <v>5.2058481325001717E-2</v>
      </c>
      <c r="I32">
        <f t="shared" si="4"/>
        <v>6.7043332301913408E-2</v>
      </c>
      <c r="J32">
        <v>29</v>
      </c>
    </row>
    <row r="33" spans="2:10" x14ac:dyDescent="0.25">
      <c r="B33">
        <v>30</v>
      </c>
      <c r="C33">
        <v>-1.1194104</v>
      </c>
      <c r="D33">
        <v>3.6136566000000001</v>
      </c>
      <c r="E33">
        <f t="shared" si="0"/>
        <v>2.1126219777749342</v>
      </c>
      <c r="F33">
        <f t="shared" si="1"/>
        <v>1.5010346222250659</v>
      </c>
      <c r="G33">
        <f t="shared" si="2"/>
        <v>1.5010346222250659</v>
      </c>
      <c r="H33">
        <f t="shared" si="3"/>
        <v>2.2531049371183465</v>
      </c>
      <c r="I33">
        <f t="shared" si="4"/>
        <v>8.1260778407384576E-2</v>
      </c>
      <c r="J33">
        <v>30</v>
      </c>
    </row>
    <row r="34" spans="2:10" x14ac:dyDescent="0.25">
      <c r="B34">
        <v>31</v>
      </c>
      <c r="C34">
        <v>-0.55017115000000005</v>
      </c>
      <c r="D34">
        <v>4.6454580999999999</v>
      </c>
      <c r="E34">
        <f t="shared" si="0"/>
        <v>3.8203397277749342</v>
      </c>
      <c r="F34">
        <f t="shared" si="1"/>
        <v>0.82511837222506568</v>
      </c>
      <c r="G34">
        <f t="shared" si="2"/>
        <v>0.82511837222506568</v>
      </c>
      <c r="H34">
        <f t="shared" si="3"/>
        <v>0.68082032818334204</v>
      </c>
      <c r="I34">
        <f t="shared" si="4"/>
        <v>8.4995584558991796E-2</v>
      </c>
      <c r="J34">
        <v>31</v>
      </c>
    </row>
    <row r="35" spans="2:10" x14ac:dyDescent="0.25">
      <c r="B35">
        <v>32</v>
      </c>
      <c r="C35">
        <v>0.31680025000000001</v>
      </c>
      <c r="D35">
        <v>7.4071962999999998</v>
      </c>
      <c r="E35">
        <f t="shared" si="0"/>
        <v>6.4212539277749343</v>
      </c>
      <c r="F35">
        <f t="shared" si="1"/>
        <v>0.98594237222506553</v>
      </c>
      <c r="G35">
        <f t="shared" si="2"/>
        <v>0.98594237222506553</v>
      </c>
      <c r="H35">
        <f t="shared" si="3"/>
        <v>0.97208236134878967</v>
      </c>
      <c r="I35">
        <f t="shared" si="4"/>
        <v>0.11034515632039348</v>
      </c>
      <c r="J35">
        <v>32</v>
      </c>
    </row>
    <row r="36" spans="2:10" x14ac:dyDescent="0.25">
      <c r="B36">
        <v>33</v>
      </c>
      <c r="C36">
        <v>0.81413621000000003</v>
      </c>
      <c r="D36">
        <v>8.4715199999999999</v>
      </c>
      <c r="E36">
        <f t="shared" ref="E36:E67" si="5">intercetta+pendenza*C36</f>
        <v>7.9132618077749344</v>
      </c>
      <c r="F36">
        <f t="shared" si="1"/>
        <v>0.55825819222506556</v>
      </c>
      <c r="G36">
        <f t="shared" si="2"/>
        <v>0.55825819222506556</v>
      </c>
      <c r="H36">
        <f t="shared" si="3"/>
        <v>0.31165220918639824</v>
      </c>
      <c r="I36">
        <f t="shared" si="4"/>
        <v>0.11042746224863199</v>
      </c>
      <c r="J36">
        <v>33</v>
      </c>
    </row>
    <row r="37" spans="2:10" x14ac:dyDescent="0.25">
      <c r="B37">
        <v>34</v>
      </c>
      <c r="C37">
        <v>-1.0867798</v>
      </c>
      <c r="D37">
        <v>1.8753685</v>
      </c>
      <c r="E37">
        <f t="shared" si="5"/>
        <v>2.2105137777749344</v>
      </c>
      <c r="F37">
        <f t="shared" si="1"/>
        <v>-0.33514527777493441</v>
      </c>
      <c r="G37">
        <f t="shared" si="2"/>
        <v>0.33514527777493441</v>
      </c>
      <c r="H37">
        <f t="shared" si="3"/>
        <v>0.11232235721483795</v>
      </c>
      <c r="I37">
        <f t="shared" si="4"/>
        <v>0.11232235721483795</v>
      </c>
      <c r="J37">
        <v>34</v>
      </c>
    </row>
    <row r="38" spans="2:10" x14ac:dyDescent="0.25">
      <c r="B38">
        <v>35</v>
      </c>
      <c r="C38">
        <v>-1.3292932</v>
      </c>
      <c r="D38">
        <v>2.5337649</v>
      </c>
      <c r="E38">
        <f t="shared" si="5"/>
        <v>1.4829735777749344</v>
      </c>
      <c r="F38">
        <f t="shared" si="1"/>
        <v>1.0507913222250655</v>
      </c>
      <c r="G38">
        <f t="shared" si="2"/>
        <v>1.0507913222250655</v>
      </c>
      <c r="H38">
        <f t="shared" si="3"/>
        <v>1.1041624028635015</v>
      </c>
      <c r="I38">
        <f t="shared" si="4"/>
        <v>0.11828631632520462</v>
      </c>
      <c r="J38">
        <v>35</v>
      </c>
    </row>
    <row r="39" spans="2:10" x14ac:dyDescent="0.25">
      <c r="B39">
        <v>36</v>
      </c>
      <c r="C39">
        <v>0.50520732000000002</v>
      </c>
      <c r="D39">
        <v>8.2349268999999996</v>
      </c>
      <c r="E39">
        <f t="shared" si="5"/>
        <v>6.9864751377749341</v>
      </c>
      <c r="F39">
        <f t="shared" si="1"/>
        <v>1.2484517622250655</v>
      </c>
      <c r="G39">
        <f t="shared" si="2"/>
        <v>1.2484517622250655</v>
      </c>
      <c r="H39">
        <f t="shared" si="3"/>
        <v>1.5586318026028714</v>
      </c>
      <c r="I39">
        <f t="shared" si="4"/>
        <v>0.12367707260481109</v>
      </c>
      <c r="J39">
        <v>36</v>
      </c>
    </row>
    <row r="40" spans="2:10" x14ac:dyDescent="0.25">
      <c r="B40">
        <v>37</v>
      </c>
      <c r="C40">
        <v>-0.51103160000000003</v>
      </c>
      <c r="D40">
        <v>3.9798966</v>
      </c>
      <c r="E40">
        <f t="shared" si="5"/>
        <v>3.9377583777749341</v>
      </c>
      <c r="F40">
        <f t="shared" si="1"/>
        <v>4.2138222225065913E-2</v>
      </c>
      <c r="G40">
        <f t="shared" si="2"/>
        <v>4.2138222225065913E-2</v>
      </c>
      <c r="H40">
        <f t="shared" si="3"/>
        <v>1.7756297722890388E-3</v>
      </c>
      <c r="I40">
        <f t="shared" si="4"/>
        <v>0.12579350598478503</v>
      </c>
      <c r="J40">
        <v>37</v>
      </c>
    </row>
    <row r="41" spans="2:10" x14ac:dyDescent="0.25">
      <c r="B41">
        <v>38</v>
      </c>
      <c r="C41">
        <v>-0.96844520000000001</v>
      </c>
      <c r="D41">
        <v>3.5628834</v>
      </c>
      <c r="E41">
        <f t="shared" si="5"/>
        <v>2.5655175777749344</v>
      </c>
      <c r="F41">
        <f t="shared" si="1"/>
        <v>0.99736582222506565</v>
      </c>
      <c r="G41">
        <f t="shared" si="2"/>
        <v>0.99736582222506565</v>
      </c>
      <c r="H41">
        <f t="shared" si="3"/>
        <v>0.99473858334268128</v>
      </c>
      <c r="I41">
        <f t="shared" si="4"/>
        <v>0.1281516620238024</v>
      </c>
      <c r="J41">
        <v>38</v>
      </c>
    </row>
    <row r="42" spans="2:10" x14ac:dyDescent="0.25">
      <c r="B42">
        <v>39</v>
      </c>
      <c r="C42">
        <v>-1.5459889</v>
      </c>
      <c r="D42">
        <v>2.0076448</v>
      </c>
      <c r="E42">
        <f t="shared" si="5"/>
        <v>0.83288647777493452</v>
      </c>
      <c r="F42">
        <f t="shared" si="1"/>
        <v>1.1747583222250655</v>
      </c>
      <c r="G42">
        <f t="shared" si="2"/>
        <v>1.1747583222250655</v>
      </c>
      <c r="H42">
        <f t="shared" si="3"/>
        <v>1.3800571156370507</v>
      </c>
      <c r="I42">
        <f t="shared" si="4"/>
        <v>0.15762259533987302</v>
      </c>
      <c r="J42">
        <v>39</v>
      </c>
    </row>
    <row r="43" spans="2:10" x14ac:dyDescent="0.25">
      <c r="B43">
        <v>40</v>
      </c>
      <c r="C43">
        <v>-0.17088428999999999</v>
      </c>
      <c r="D43">
        <v>6.2925370999999997</v>
      </c>
      <c r="E43">
        <f t="shared" si="5"/>
        <v>4.9582003077749341</v>
      </c>
      <c r="F43">
        <f t="shared" si="1"/>
        <v>1.3343367922250655</v>
      </c>
      <c r="G43">
        <f t="shared" si="2"/>
        <v>1.3343367922250655</v>
      </c>
      <c r="H43">
        <f t="shared" si="3"/>
        <v>1.7804546750854777</v>
      </c>
      <c r="I43">
        <f t="shared" si="4"/>
        <v>0.16777217456122637</v>
      </c>
      <c r="J43">
        <v>40</v>
      </c>
    </row>
    <row r="44" spans="2:10" x14ac:dyDescent="0.25">
      <c r="B44">
        <v>41</v>
      </c>
      <c r="C44">
        <v>0.48330781</v>
      </c>
      <c r="D44">
        <v>6.7381868999999996</v>
      </c>
      <c r="E44">
        <f t="shared" si="5"/>
        <v>6.9207766077749344</v>
      </c>
      <c r="F44">
        <f t="shared" si="1"/>
        <v>-0.18258970777493477</v>
      </c>
      <c r="G44">
        <f t="shared" si="2"/>
        <v>0.18258970777493477</v>
      </c>
      <c r="H44">
        <f t="shared" si="3"/>
        <v>3.3339001385336076E-2</v>
      </c>
      <c r="I44">
        <f t="shared" si="4"/>
        <v>0.17082629499821456</v>
      </c>
      <c r="J44">
        <v>41</v>
      </c>
    </row>
    <row r="45" spans="2:10" x14ac:dyDescent="0.25">
      <c r="B45">
        <v>42</v>
      </c>
      <c r="C45">
        <v>-1.2706161</v>
      </c>
      <c r="D45">
        <v>1.4536606999999999</v>
      </c>
      <c r="E45">
        <f t="shared" si="5"/>
        <v>1.659004877774934</v>
      </c>
      <c r="F45">
        <f t="shared" si="1"/>
        <v>-0.20534417777493408</v>
      </c>
      <c r="G45">
        <f t="shared" si="2"/>
        <v>0.20534417777493408</v>
      </c>
      <c r="H45">
        <f t="shared" si="3"/>
        <v>4.2166231346063732E-2</v>
      </c>
      <c r="I45">
        <f t="shared" si="4"/>
        <v>0.17154082937988199</v>
      </c>
      <c r="J45">
        <v>42</v>
      </c>
    </row>
    <row r="46" spans="2:10" x14ac:dyDescent="0.25">
      <c r="B46">
        <v>43</v>
      </c>
      <c r="C46">
        <v>-0.99181887000000002</v>
      </c>
      <c r="D46">
        <v>3.1409216</v>
      </c>
      <c r="E46">
        <f t="shared" si="5"/>
        <v>2.4953965677749341</v>
      </c>
      <c r="F46">
        <f t="shared" si="1"/>
        <v>0.64552503222506585</v>
      </c>
      <c r="G46">
        <f t="shared" si="2"/>
        <v>0.64552503222506585</v>
      </c>
      <c r="H46">
        <f t="shared" si="3"/>
        <v>0.41670256722917232</v>
      </c>
      <c r="I46">
        <f t="shared" si="4"/>
        <v>0.19014387252185239</v>
      </c>
      <c r="J46">
        <v>43</v>
      </c>
    </row>
    <row r="47" spans="2:10" x14ac:dyDescent="0.25">
      <c r="B47">
        <v>44</v>
      </c>
      <c r="C47">
        <v>-0.94754925000000001</v>
      </c>
      <c r="D47">
        <v>4.1191272999999997</v>
      </c>
      <c r="E47">
        <f t="shared" si="5"/>
        <v>2.628205427774934</v>
      </c>
      <c r="F47">
        <f t="shared" si="1"/>
        <v>1.4909218722250657</v>
      </c>
      <c r="G47">
        <f t="shared" si="2"/>
        <v>1.4909218722250657</v>
      </c>
      <c r="H47">
        <f t="shared" si="3"/>
        <v>2.2228480290790951</v>
      </c>
      <c r="I47">
        <f t="shared" si="4"/>
        <v>0.19608761973895447</v>
      </c>
      <c r="J47">
        <v>44</v>
      </c>
    </row>
    <row r="48" spans="2:10" x14ac:dyDescent="0.25">
      <c r="B48">
        <v>45</v>
      </c>
      <c r="C48">
        <v>0.15353212999999999</v>
      </c>
      <c r="D48">
        <v>5.5734668000000003</v>
      </c>
      <c r="E48">
        <f t="shared" si="5"/>
        <v>5.9314495677749344</v>
      </c>
      <c r="F48">
        <f t="shared" si="1"/>
        <v>-0.3579827677749341</v>
      </c>
      <c r="G48">
        <f t="shared" si="2"/>
        <v>0.3579827677749341</v>
      </c>
      <c r="H48">
        <f t="shared" si="3"/>
        <v>0.1281516620238024</v>
      </c>
      <c r="I48">
        <f t="shared" si="4"/>
        <v>0.20878129840122717</v>
      </c>
      <c r="J48">
        <v>45</v>
      </c>
    </row>
    <row r="49" spans="2:10" x14ac:dyDescent="0.25">
      <c r="B49">
        <v>46</v>
      </c>
      <c r="C49">
        <v>-0.58864771999999999</v>
      </c>
      <c r="D49">
        <v>3.2953100000000002</v>
      </c>
      <c r="E49">
        <f t="shared" si="5"/>
        <v>3.7049100177749343</v>
      </c>
      <c r="F49">
        <f t="shared" si="1"/>
        <v>-0.40960001777493416</v>
      </c>
      <c r="G49">
        <f t="shared" si="2"/>
        <v>0.40960001777493416</v>
      </c>
      <c r="H49">
        <f t="shared" si="3"/>
        <v>0.16777217456122637</v>
      </c>
      <c r="I49">
        <f t="shared" si="4"/>
        <v>0.21591056256733882</v>
      </c>
      <c r="J49">
        <v>46</v>
      </c>
    </row>
    <row r="50" spans="2:10" x14ac:dyDescent="0.25">
      <c r="B50">
        <v>47</v>
      </c>
      <c r="C50">
        <v>0.43893847000000003</v>
      </c>
      <c r="D50">
        <v>8.1589907000000004</v>
      </c>
      <c r="E50">
        <f t="shared" si="5"/>
        <v>6.7876685877749345</v>
      </c>
      <c r="F50">
        <f t="shared" si="1"/>
        <v>1.3713221122250658</v>
      </c>
      <c r="G50">
        <f t="shared" si="2"/>
        <v>1.3713221122250658</v>
      </c>
      <c r="H50">
        <f t="shared" si="3"/>
        <v>1.8805243354774162</v>
      </c>
      <c r="I50">
        <f t="shared" si="4"/>
        <v>0.22528808698108196</v>
      </c>
      <c r="J50">
        <v>47</v>
      </c>
    </row>
    <row r="51" spans="2:10" x14ac:dyDescent="0.25">
      <c r="B51">
        <v>48</v>
      </c>
      <c r="C51">
        <v>1.5180331</v>
      </c>
      <c r="D51">
        <v>10.791119999999999</v>
      </c>
      <c r="E51">
        <f t="shared" si="5"/>
        <v>10.024952477774935</v>
      </c>
      <c r="F51">
        <f t="shared" si="1"/>
        <v>0.76616752222506435</v>
      </c>
      <c r="G51">
        <f t="shared" si="2"/>
        <v>0.76616752222506435</v>
      </c>
      <c r="H51">
        <f t="shared" si="3"/>
        <v>0.58701267211249442</v>
      </c>
      <c r="I51">
        <f t="shared" si="4"/>
        <v>0.25267612237979342</v>
      </c>
      <c r="J51">
        <v>48</v>
      </c>
    </row>
    <row r="52" spans="2:10" x14ac:dyDescent="0.25">
      <c r="B52">
        <v>49</v>
      </c>
      <c r="C52">
        <v>-0.58784570000000003</v>
      </c>
      <c r="D52">
        <v>4.1043332000000001</v>
      </c>
      <c r="E52">
        <f t="shared" si="5"/>
        <v>3.7073160777749341</v>
      </c>
      <c r="F52">
        <f t="shared" si="1"/>
        <v>0.39701712222506602</v>
      </c>
      <c r="G52">
        <f t="shared" si="2"/>
        <v>0.39701712222506602</v>
      </c>
      <c r="H52">
        <f t="shared" si="3"/>
        <v>0.15762259533987302</v>
      </c>
      <c r="I52">
        <f t="shared" si="4"/>
        <v>0.28607475130358878</v>
      </c>
      <c r="J52">
        <v>49</v>
      </c>
    </row>
    <row r="53" spans="2:10" x14ac:dyDescent="0.25">
      <c r="B53">
        <v>50</v>
      </c>
      <c r="C53">
        <v>0.51968241999999998</v>
      </c>
      <c r="D53">
        <v>6.8416436000000003</v>
      </c>
      <c r="E53">
        <f t="shared" si="5"/>
        <v>7.0299004377749341</v>
      </c>
      <c r="F53">
        <f t="shared" si="1"/>
        <v>-0.18825683777493385</v>
      </c>
      <c r="G53">
        <f t="shared" si="2"/>
        <v>0.18825683777493385</v>
      </c>
      <c r="H53">
        <f t="shared" si="3"/>
        <v>3.5440636969017759E-2</v>
      </c>
      <c r="I53">
        <f t="shared" si="4"/>
        <v>0.31165220918639824</v>
      </c>
      <c r="J53">
        <v>50</v>
      </c>
    </row>
    <row r="54" spans="2:10" x14ac:dyDescent="0.25">
      <c r="B54">
        <v>51</v>
      </c>
      <c r="C54">
        <v>0.98495635999999998</v>
      </c>
      <c r="D54">
        <v>9.1098154999999998</v>
      </c>
      <c r="E54">
        <f t="shared" si="5"/>
        <v>8.4257222577749342</v>
      </c>
      <c r="F54">
        <f t="shared" si="1"/>
        <v>0.68409324222506562</v>
      </c>
      <c r="G54">
        <f t="shared" si="2"/>
        <v>0.68409324222506562</v>
      </c>
      <c r="H54">
        <f t="shared" si="3"/>
        <v>0.46798356405800229</v>
      </c>
      <c r="I54">
        <f t="shared" si="4"/>
        <v>0.31867133938857756</v>
      </c>
      <c r="J54">
        <v>51</v>
      </c>
    </row>
    <row r="55" spans="2:10" x14ac:dyDescent="0.25">
      <c r="B55">
        <v>52</v>
      </c>
      <c r="C55">
        <v>-1.0061149</v>
      </c>
      <c r="D55">
        <v>3.6805403999999999</v>
      </c>
      <c r="E55">
        <f t="shared" si="5"/>
        <v>2.4525084777749342</v>
      </c>
      <c r="F55">
        <f t="shared" si="1"/>
        <v>1.2280319222250657</v>
      </c>
      <c r="G55">
        <f t="shared" si="2"/>
        <v>1.2280319222250657</v>
      </c>
      <c r="H55">
        <f t="shared" si="3"/>
        <v>1.5080624020037898</v>
      </c>
      <c r="I55">
        <f t="shared" si="4"/>
        <v>0.33787250203607838</v>
      </c>
      <c r="J55">
        <v>52</v>
      </c>
    </row>
    <row r="56" spans="2:10" x14ac:dyDescent="0.25">
      <c r="B56">
        <v>53</v>
      </c>
      <c r="C56">
        <v>-0.44615165000000001</v>
      </c>
      <c r="D56">
        <v>5.0081666</v>
      </c>
      <c r="E56">
        <f t="shared" si="5"/>
        <v>4.1323982277749343</v>
      </c>
      <c r="F56">
        <f t="shared" si="1"/>
        <v>0.87576837222506576</v>
      </c>
      <c r="G56">
        <f t="shared" si="2"/>
        <v>0.87576837222506576</v>
      </c>
      <c r="H56">
        <f t="shared" si="3"/>
        <v>0.76697024178974138</v>
      </c>
      <c r="I56">
        <f t="shared" si="4"/>
        <v>0.35125897614556717</v>
      </c>
      <c r="J56">
        <v>53</v>
      </c>
    </row>
    <row r="57" spans="2:10" x14ac:dyDescent="0.25">
      <c r="B57">
        <v>54</v>
      </c>
      <c r="C57">
        <v>-0.87600648999999997</v>
      </c>
      <c r="D57">
        <v>4.0690350000000004</v>
      </c>
      <c r="E57">
        <f t="shared" si="5"/>
        <v>2.8428337077749344</v>
      </c>
      <c r="F57">
        <f t="shared" si="1"/>
        <v>1.226201292225066</v>
      </c>
      <c r="G57">
        <f t="shared" si="2"/>
        <v>1.226201292225066</v>
      </c>
      <c r="H57">
        <f t="shared" si="3"/>
        <v>1.5035696090544217</v>
      </c>
      <c r="I57">
        <f t="shared" si="4"/>
        <v>0.352926878614439</v>
      </c>
      <c r="J57">
        <v>54</v>
      </c>
    </row>
    <row r="58" spans="2:10" x14ac:dyDescent="0.25">
      <c r="B58">
        <v>55</v>
      </c>
      <c r="C58">
        <v>-1.0484770999999999</v>
      </c>
      <c r="D58">
        <v>1.9121105</v>
      </c>
      <c r="E58">
        <f t="shared" si="5"/>
        <v>2.3254218777749345</v>
      </c>
      <c r="F58">
        <f t="shared" si="1"/>
        <v>-0.41331137777493443</v>
      </c>
      <c r="G58">
        <f t="shared" si="2"/>
        <v>0.41331137777493443</v>
      </c>
      <c r="H58">
        <f t="shared" si="3"/>
        <v>0.17082629499821456</v>
      </c>
      <c r="I58">
        <f t="shared" si="4"/>
        <v>0.35809132329257409</v>
      </c>
      <c r="J58">
        <v>55</v>
      </c>
    </row>
    <row r="59" spans="2:10" x14ac:dyDescent="0.25">
      <c r="B59">
        <v>56</v>
      </c>
      <c r="C59">
        <v>-0.42267094999999999</v>
      </c>
      <c r="D59">
        <v>4.0683097999999998</v>
      </c>
      <c r="E59">
        <f t="shared" si="5"/>
        <v>4.2028403277749344</v>
      </c>
      <c r="F59">
        <f t="shared" si="1"/>
        <v>-0.13453052777493468</v>
      </c>
      <c r="G59">
        <f t="shared" si="2"/>
        <v>0.13453052777493468</v>
      </c>
      <c r="H59">
        <f t="shared" si="3"/>
        <v>1.8098462903402474E-2</v>
      </c>
      <c r="I59">
        <f t="shared" si="4"/>
        <v>0.41670256722917232</v>
      </c>
      <c r="J59">
        <v>56</v>
      </c>
    </row>
    <row r="60" spans="2:10" x14ac:dyDescent="0.25">
      <c r="B60">
        <v>57</v>
      </c>
      <c r="C60">
        <v>0.63716762999999998</v>
      </c>
      <c r="D60">
        <v>8.8167980999999997</v>
      </c>
      <c r="E60">
        <f t="shared" si="5"/>
        <v>7.3823560677749338</v>
      </c>
      <c r="F60">
        <f t="shared" si="1"/>
        <v>1.4344420322250659</v>
      </c>
      <c r="G60">
        <f t="shared" si="2"/>
        <v>1.4344420322250659</v>
      </c>
      <c r="H60">
        <f t="shared" si="3"/>
        <v>2.0576239438139772</v>
      </c>
      <c r="I60">
        <f t="shared" si="4"/>
        <v>0.42283354469623718</v>
      </c>
      <c r="J60">
        <v>57</v>
      </c>
    </row>
    <row r="61" spans="2:10" x14ac:dyDescent="0.25">
      <c r="B61">
        <v>58</v>
      </c>
      <c r="C61">
        <v>1.3389046</v>
      </c>
      <c r="D61">
        <v>9.0733920999999995</v>
      </c>
      <c r="E61">
        <f t="shared" si="5"/>
        <v>9.4875669777749341</v>
      </c>
      <c r="F61">
        <f t="shared" si="1"/>
        <v>-0.41417487777493456</v>
      </c>
      <c r="G61">
        <f t="shared" si="2"/>
        <v>0.41417487777493456</v>
      </c>
      <c r="H61">
        <f t="shared" si="3"/>
        <v>0.17154082937988199</v>
      </c>
      <c r="I61">
        <f t="shared" si="4"/>
        <v>0.42388295473875903</v>
      </c>
      <c r="J61">
        <v>58</v>
      </c>
    </row>
    <row r="62" spans="2:10" x14ac:dyDescent="0.25">
      <c r="B62">
        <v>59</v>
      </c>
      <c r="C62">
        <v>1.1383167999999999</v>
      </c>
      <c r="D62">
        <v>9.4503134000000006</v>
      </c>
      <c r="E62">
        <f t="shared" si="5"/>
        <v>8.8858035777749329</v>
      </c>
      <c r="F62">
        <f t="shared" si="1"/>
        <v>0.56450982222506774</v>
      </c>
      <c r="G62">
        <f t="shared" si="2"/>
        <v>0.56450982222506774</v>
      </c>
      <c r="H62">
        <f t="shared" si="3"/>
        <v>0.31867133938857756</v>
      </c>
      <c r="I62">
        <f t="shared" si="4"/>
        <v>0.45056232167467436</v>
      </c>
      <c r="J62">
        <v>59</v>
      </c>
    </row>
    <row r="63" spans="2:10" x14ac:dyDescent="0.25">
      <c r="B63">
        <v>60</v>
      </c>
      <c r="C63">
        <v>0.88465758999999999</v>
      </c>
      <c r="D63">
        <v>7.9521503999999998</v>
      </c>
      <c r="E63">
        <f t="shared" si="5"/>
        <v>8.1248259477749336</v>
      </c>
      <c r="F63">
        <f t="shared" si="1"/>
        <v>-0.17267554777493377</v>
      </c>
      <c r="G63">
        <f t="shared" si="2"/>
        <v>0.17267554777493377</v>
      </c>
      <c r="H63">
        <f t="shared" si="3"/>
        <v>2.9816844799373434E-2</v>
      </c>
      <c r="I63">
        <f t="shared" si="4"/>
        <v>0.45736467745982395</v>
      </c>
      <c r="J63">
        <v>60</v>
      </c>
    </row>
    <row r="64" spans="2:10" x14ac:dyDescent="0.25">
      <c r="B64">
        <v>61</v>
      </c>
      <c r="C64">
        <v>0.39350180000000001</v>
      </c>
      <c r="D64">
        <v>6.6864716</v>
      </c>
      <c r="E64">
        <f t="shared" si="5"/>
        <v>6.6513585777749338</v>
      </c>
      <c r="F64">
        <f t="shared" si="1"/>
        <v>3.5113022225066182E-2</v>
      </c>
      <c r="G64">
        <f t="shared" si="2"/>
        <v>3.5113022225066182E-2</v>
      </c>
      <c r="H64">
        <f t="shared" si="3"/>
        <v>1.2329243297779916E-3</v>
      </c>
      <c r="I64">
        <f t="shared" si="4"/>
        <v>0.46798356405800229</v>
      </c>
      <c r="J64">
        <v>61</v>
      </c>
    </row>
    <row r="65" spans="2:10" x14ac:dyDescent="0.25">
      <c r="B65">
        <v>62</v>
      </c>
      <c r="C65">
        <v>0.32703014000000002</v>
      </c>
      <c r="D65">
        <v>7.8268252</v>
      </c>
      <c r="E65">
        <f t="shared" si="5"/>
        <v>6.4519435977749344</v>
      </c>
      <c r="F65">
        <f t="shared" si="1"/>
        <v>1.3748816022250656</v>
      </c>
      <c r="G65">
        <f t="shared" si="2"/>
        <v>1.3748816022250656</v>
      </c>
      <c r="H65">
        <f t="shared" si="3"/>
        <v>1.8902994201369636</v>
      </c>
      <c r="I65">
        <f t="shared" si="4"/>
        <v>0.50791065180983397</v>
      </c>
      <c r="J65">
        <v>62</v>
      </c>
    </row>
    <row r="66" spans="2:10" x14ac:dyDescent="0.25">
      <c r="B66">
        <v>63</v>
      </c>
      <c r="C66">
        <v>-0.79919660000000003</v>
      </c>
      <c r="D66">
        <v>2.8161223</v>
      </c>
      <c r="E66">
        <f t="shared" si="5"/>
        <v>3.0732633777749343</v>
      </c>
      <c r="F66">
        <f t="shared" si="1"/>
        <v>-0.25714107777493433</v>
      </c>
      <c r="G66">
        <f t="shared" si="2"/>
        <v>0.25714107777493433</v>
      </c>
      <c r="H66">
        <f t="shared" si="3"/>
        <v>6.6121533879254832E-2</v>
      </c>
      <c r="I66">
        <f t="shared" si="4"/>
        <v>0.5779512071533679</v>
      </c>
      <c r="J66">
        <v>63</v>
      </c>
    </row>
    <row r="67" spans="2:10" x14ac:dyDescent="0.25">
      <c r="B67">
        <v>64</v>
      </c>
      <c r="C67">
        <v>0.78977867999999996</v>
      </c>
      <c r="D67">
        <v>8.9955517</v>
      </c>
      <c r="E67">
        <f t="shared" si="5"/>
        <v>7.8401892177749346</v>
      </c>
      <c r="F67">
        <f t="shared" si="1"/>
        <v>1.1553624822250654</v>
      </c>
      <c r="G67">
        <f t="shared" si="2"/>
        <v>1.1553624822250654</v>
      </c>
      <c r="H67">
        <f t="shared" si="3"/>
        <v>1.3348624653332646</v>
      </c>
      <c r="I67">
        <f t="shared" si="4"/>
        <v>0.58701267211249442</v>
      </c>
      <c r="J67">
        <v>64</v>
      </c>
    </row>
    <row r="68" spans="2:10" x14ac:dyDescent="0.25">
      <c r="B68">
        <v>65</v>
      </c>
      <c r="C68">
        <v>-7.6291060999999993E-2</v>
      </c>
      <c r="D68">
        <v>5.9546584999999999</v>
      </c>
      <c r="E68">
        <f t="shared" ref="E68:E99" si="6">intercetta+pendenza*C68</f>
        <v>5.2419799947749341</v>
      </c>
      <c r="F68">
        <f t="shared" si="1"/>
        <v>0.71267850522506571</v>
      </c>
      <c r="G68">
        <f t="shared" si="2"/>
        <v>0.71267850522506571</v>
      </c>
      <c r="H68">
        <f t="shared" si="3"/>
        <v>0.50791065180983397</v>
      </c>
      <c r="I68">
        <f t="shared" si="4"/>
        <v>0.63214720094411869</v>
      </c>
      <c r="J68">
        <v>65</v>
      </c>
    </row>
    <row r="69" spans="2:10" x14ac:dyDescent="0.25">
      <c r="B69">
        <v>66</v>
      </c>
      <c r="C69">
        <v>-0.69061992000000005</v>
      </c>
      <c r="D69">
        <v>3.4662929999999998</v>
      </c>
      <c r="E69">
        <f t="shared" si="6"/>
        <v>3.3989934177749341</v>
      </c>
      <c r="F69">
        <f t="shared" ref="F69:F123" si="7">D69-E69</f>
        <v>6.7299582225065713E-2</v>
      </c>
      <c r="G69">
        <f t="shared" ref="G69:G123" si="8">ABS(F69)</f>
        <v>6.7299582225065713E-2</v>
      </c>
      <c r="H69">
        <f t="shared" ref="H69:H123" si="9">F69^2</f>
        <v>4.5292337676683808E-3</v>
      </c>
      <c r="I69">
        <f t="shared" ref="I69:I123" si="10">SMALL(H$4:H$123,J69)</f>
        <v>0.6540829552396632</v>
      </c>
      <c r="J69">
        <v>66</v>
      </c>
    </row>
    <row r="70" spans="2:10" x14ac:dyDescent="0.25">
      <c r="B70">
        <v>67</v>
      </c>
      <c r="C70">
        <v>0.47969251000000002</v>
      </c>
      <c r="D70">
        <v>7.5811700999999996</v>
      </c>
      <c r="E70">
        <f t="shared" si="6"/>
        <v>6.9099307077749348</v>
      </c>
      <c r="F70">
        <f t="shared" si="7"/>
        <v>0.67123939222506479</v>
      </c>
      <c r="G70">
        <f t="shared" si="8"/>
        <v>0.67123939222506479</v>
      </c>
      <c r="H70">
        <f t="shared" si="9"/>
        <v>0.45056232167467436</v>
      </c>
      <c r="I70">
        <f t="shared" si="10"/>
        <v>0.68082032818334204</v>
      </c>
      <c r="J70">
        <v>67</v>
      </c>
    </row>
    <row r="71" spans="2:10" x14ac:dyDescent="0.25">
      <c r="B71">
        <v>68</v>
      </c>
      <c r="C71">
        <v>1.0446769</v>
      </c>
      <c r="D71">
        <v>8.2725776</v>
      </c>
      <c r="E71">
        <f t="shared" si="6"/>
        <v>8.6048838777749346</v>
      </c>
      <c r="F71">
        <f t="shared" si="7"/>
        <v>-0.3323062777749346</v>
      </c>
      <c r="G71">
        <f t="shared" si="8"/>
        <v>0.3323062777749346</v>
      </c>
      <c r="H71">
        <f t="shared" si="9"/>
        <v>0.11042746224863199</v>
      </c>
      <c r="I71">
        <f t="shared" si="10"/>
        <v>0.73075248940613713</v>
      </c>
      <c r="J71">
        <v>68</v>
      </c>
    </row>
    <row r="72" spans="2:10" x14ac:dyDescent="0.25">
      <c r="B72">
        <v>69</v>
      </c>
      <c r="C72">
        <v>0.90060211000000001</v>
      </c>
      <c r="D72">
        <v>9.1695150000000005</v>
      </c>
      <c r="E72">
        <f t="shared" si="6"/>
        <v>8.1726595077749344</v>
      </c>
      <c r="F72">
        <f t="shared" si="7"/>
        <v>0.99685549222506609</v>
      </c>
      <c r="G72">
        <f t="shared" si="8"/>
        <v>0.99685549222506609</v>
      </c>
      <c r="H72">
        <f t="shared" si="9"/>
        <v>0.99372087237927875</v>
      </c>
      <c r="I72">
        <f t="shared" si="10"/>
        <v>0.76697024178974138</v>
      </c>
      <c r="J72">
        <v>69</v>
      </c>
    </row>
    <row r="73" spans="2:10" x14ac:dyDescent="0.25">
      <c r="B73">
        <v>70</v>
      </c>
      <c r="C73">
        <v>1.1477312</v>
      </c>
      <c r="D73">
        <v>8.7141786999999997</v>
      </c>
      <c r="E73">
        <f t="shared" si="6"/>
        <v>8.914046777774935</v>
      </c>
      <c r="F73">
        <f t="shared" si="7"/>
        <v>-0.19986807777493532</v>
      </c>
      <c r="G73">
        <f t="shared" si="8"/>
        <v>0.19986807777493532</v>
      </c>
      <c r="H73">
        <f t="shared" si="9"/>
        <v>3.9947248513447595E-2</v>
      </c>
      <c r="I73">
        <f t="shared" si="10"/>
        <v>0.80113070697003319</v>
      </c>
      <c r="J73">
        <v>70</v>
      </c>
    </row>
    <row r="74" spans="2:10" x14ac:dyDescent="0.25">
      <c r="B74">
        <v>71</v>
      </c>
      <c r="C74">
        <v>0.82515906999999999</v>
      </c>
      <c r="D74">
        <v>9.4621923999999993</v>
      </c>
      <c r="E74">
        <f t="shared" si="6"/>
        <v>7.9463303877749345</v>
      </c>
      <c r="F74">
        <f t="shared" si="7"/>
        <v>1.5158620122250648</v>
      </c>
      <c r="G74">
        <f t="shared" si="8"/>
        <v>1.5158620122250648</v>
      </c>
      <c r="H74">
        <f t="shared" si="9"/>
        <v>2.2978376401070224</v>
      </c>
      <c r="I74">
        <f t="shared" si="10"/>
        <v>0.86027354281439949</v>
      </c>
      <c r="J74">
        <v>71</v>
      </c>
    </row>
    <row r="75" spans="2:10" x14ac:dyDescent="0.25">
      <c r="B75">
        <v>72</v>
      </c>
      <c r="C75">
        <v>-1.1372275999999999</v>
      </c>
      <c r="D75">
        <v>3.2080065000000002</v>
      </c>
      <c r="E75">
        <f t="shared" si="6"/>
        <v>2.0591703777749348</v>
      </c>
      <c r="F75">
        <f t="shared" si="7"/>
        <v>1.1488361222250654</v>
      </c>
      <c r="G75">
        <f t="shared" si="8"/>
        <v>1.1488361222250654</v>
      </c>
      <c r="H75">
        <f t="shared" si="9"/>
        <v>1.3198244357291253</v>
      </c>
      <c r="I75">
        <f t="shared" si="10"/>
        <v>0.92045032144649808</v>
      </c>
      <c r="J75">
        <v>72</v>
      </c>
    </row>
    <row r="76" spans="2:10" x14ac:dyDescent="0.25">
      <c r="B76">
        <v>73</v>
      </c>
      <c r="C76">
        <v>0.49973115000000001</v>
      </c>
      <c r="D76">
        <v>8.2905525000000004</v>
      </c>
      <c r="E76">
        <f t="shared" si="6"/>
        <v>6.9700466277749342</v>
      </c>
      <c r="F76">
        <f t="shared" si="7"/>
        <v>1.3205058722250662</v>
      </c>
      <c r="G76">
        <f t="shared" si="8"/>
        <v>1.3205058722250662</v>
      </c>
      <c r="H76">
        <f t="shared" si="9"/>
        <v>1.7437357585808828</v>
      </c>
      <c r="I76">
        <f t="shared" si="10"/>
        <v>0.97208236134878967</v>
      </c>
      <c r="J76">
        <v>73</v>
      </c>
    </row>
    <row r="77" spans="2:10" x14ac:dyDescent="0.25">
      <c r="B77">
        <v>74</v>
      </c>
      <c r="C77">
        <v>1.8943555999999999</v>
      </c>
      <c r="D77">
        <v>11.023204</v>
      </c>
      <c r="E77">
        <f t="shared" si="6"/>
        <v>11.153919977774933</v>
      </c>
      <c r="F77">
        <f t="shared" si="7"/>
        <v>-0.13071597777493338</v>
      </c>
      <c r="G77">
        <f t="shared" si="8"/>
        <v>0.13071597777493338</v>
      </c>
      <c r="H77">
        <f t="shared" si="9"/>
        <v>1.7086666845656878E-2</v>
      </c>
      <c r="I77">
        <f t="shared" si="10"/>
        <v>0.99040178707078508</v>
      </c>
      <c r="J77">
        <v>74</v>
      </c>
    </row>
    <row r="78" spans="2:10" x14ac:dyDescent="0.25">
      <c r="B78">
        <v>75</v>
      </c>
      <c r="C78">
        <v>1.7863703</v>
      </c>
      <c r="D78">
        <v>10.771566</v>
      </c>
      <c r="E78">
        <f t="shared" si="6"/>
        <v>10.829964077774935</v>
      </c>
      <c r="F78">
        <f t="shared" si="7"/>
        <v>-5.8398077774935331E-2</v>
      </c>
      <c r="G78">
        <f t="shared" si="8"/>
        <v>5.8398077774935331E-2</v>
      </c>
      <c r="H78">
        <f t="shared" si="9"/>
        <v>3.4103354878073956E-3</v>
      </c>
      <c r="I78">
        <f t="shared" si="10"/>
        <v>0.99372087237927875</v>
      </c>
      <c r="J78">
        <v>75</v>
      </c>
    </row>
    <row r="79" spans="2:10" x14ac:dyDescent="0.25">
      <c r="B79">
        <v>76</v>
      </c>
      <c r="C79">
        <v>-7.5510921999999998E-3</v>
      </c>
      <c r="D79">
        <v>5.9508688999999997</v>
      </c>
      <c r="E79">
        <f t="shared" si="6"/>
        <v>5.4481999011749345</v>
      </c>
      <c r="F79">
        <f t="shared" si="7"/>
        <v>0.50266899882506522</v>
      </c>
      <c r="G79">
        <f t="shared" si="8"/>
        <v>0.50266899882506522</v>
      </c>
      <c r="H79">
        <f t="shared" si="9"/>
        <v>0.25267612237979342</v>
      </c>
      <c r="I79">
        <f t="shared" si="10"/>
        <v>0.99473858334268128</v>
      </c>
      <c r="J79">
        <v>76</v>
      </c>
    </row>
    <row r="80" spans="2:10" x14ac:dyDescent="0.25">
      <c r="B80">
        <v>77</v>
      </c>
      <c r="C80">
        <v>-0.91553839999999997</v>
      </c>
      <c r="D80">
        <v>2.6697774000000001</v>
      </c>
      <c r="E80">
        <f t="shared" si="6"/>
        <v>2.7242379777749344</v>
      </c>
      <c r="F80">
        <f t="shared" si="7"/>
        <v>-5.4460577774934293E-2</v>
      </c>
      <c r="G80">
        <f t="shared" si="8"/>
        <v>5.4460577774934293E-2</v>
      </c>
      <c r="H80">
        <f t="shared" si="9"/>
        <v>2.9659545315796672E-3</v>
      </c>
      <c r="I80">
        <f t="shared" si="10"/>
        <v>1.1041624028635015</v>
      </c>
      <c r="J80">
        <v>77</v>
      </c>
    </row>
    <row r="81" spans="2:10" x14ac:dyDescent="0.25">
      <c r="B81">
        <v>78</v>
      </c>
      <c r="C81">
        <v>0.63323731999999999</v>
      </c>
      <c r="D81">
        <v>7.3243187000000001</v>
      </c>
      <c r="E81">
        <f t="shared" si="6"/>
        <v>7.3705651377749337</v>
      </c>
      <c r="F81">
        <f t="shared" si="7"/>
        <v>-4.6246437774933646E-2</v>
      </c>
      <c r="G81">
        <f t="shared" si="8"/>
        <v>4.6246437774933646E-2</v>
      </c>
      <c r="H81">
        <f t="shared" si="9"/>
        <v>2.1387330068708098E-3</v>
      </c>
      <c r="I81">
        <f t="shared" si="10"/>
        <v>1.3198244357291253</v>
      </c>
      <c r="J81">
        <v>78</v>
      </c>
    </row>
    <row r="82" spans="2:10" x14ac:dyDescent="0.25">
      <c r="B82">
        <v>79</v>
      </c>
      <c r="C82">
        <v>0.46972144999999998</v>
      </c>
      <c r="D82">
        <v>7.3446793000000001</v>
      </c>
      <c r="E82">
        <f t="shared" si="6"/>
        <v>6.8800175277749345</v>
      </c>
      <c r="F82">
        <f t="shared" si="7"/>
        <v>0.46466177222506566</v>
      </c>
      <c r="G82">
        <f t="shared" si="8"/>
        <v>0.46466177222506566</v>
      </c>
      <c r="H82">
        <f t="shared" si="9"/>
        <v>0.21591056256733882</v>
      </c>
      <c r="I82">
        <f t="shared" si="10"/>
        <v>1.3348624653332646</v>
      </c>
      <c r="J82">
        <v>79</v>
      </c>
    </row>
    <row r="83" spans="2:10" x14ac:dyDescent="0.25">
      <c r="B83">
        <v>80</v>
      </c>
      <c r="C83">
        <v>1.332368</v>
      </c>
      <c r="D83">
        <v>9.4924859000000001</v>
      </c>
      <c r="E83">
        <f t="shared" si="6"/>
        <v>9.4679571777749345</v>
      </c>
      <c r="F83">
        <f t="shared" si="7"/>
        <v>2.4528722225065636E-2</v>
      </c>
      <c r="G83">
        <f t="shared" si="8"/>
        <v>2.4528722225065636E-2</v>
      </c>
      <c r="H83">
        <f t="shared" si="9"/>
        <v>6.0165821399442887E-4</v>
      </c>
      <c r="I83">
        <f t="shared" si="10"/>
        <v>1.3800571156370507</v>
      </c>
      <c r="J83">
        <v>80</v>
      </c>
    </row>
    <row r="84" spans="2:10" x14ac:dyDescent="0.25">
      <c r="B84">
        <v>81</v>
      </c>
      <c r="C84">
        <v>1.5766283000000001</v>
      </c>
      <c r="D84">
        <v>11.638384</v>
      </c>
      <c r="E84">
        <f t="shared" si="6"/>
        <v>10.200738077774934</v>
      </c>
      <c r="F84">
        <f t="shared" si="7"/>
        <v>1.4376459222250659</v>
      </c>
      <c r="G84">
        <f t="shared" si="8"/>
        <v>1.4376459222250659</v>
      </c>
      <c r="H84">
        <f t="shared" si="9"/>
        <v>2.0668257976903601</v>
      </c>
      <c r="I84">
        <f t="shared" si="10"/>
        <v>1.4128094603663264</v>
      </c>
      <c r="J84">
        <v>81</v>
      </c>
    </row>
    <row r="85" spans="2:10" x14ac:dyDescent="0.25">
      <c r="B85">
        <v>82</v>
      </c>
      <c r="C85">
        <v>1.1214447999999999</v>
      </c>
      <c r="D85">
        <v>9.3098328000000006</v>
      </c>
      <c r="E85">
        <f t="shared" si="6"/>
        <v>8.8351875777749349</v>
      </c>
      <c r="F85">
        <f t="shared" si="7"/>
        <v>0.47464522222506567</v>
      </c>
      <c r="G85">
        <f t="shared" si="8"/>
        <v>0.47464522222506567</v>
      </c>
      <c r="H85">
        <f t="shared" si="9"/>
        <v>0.22528808698108196</v>
      </c>
      <c r="I85">
        <f t="shared" si="10"/>
        <v>1.4910949598279928</v>
      </c>
      <c r="J85">
        <v>82</v>
      </c>
    </row>
    <row r="86" spans="2:10" x14ac:dyDescent="0.25">
      <c r="B86">
        <v>83</v>
      </c>
      <c r="C86">
        <v>-1.8560246</v>
      </c>
      <c r="D86">
        <v>-0.54003844000000001</v>
      </c>
      <c r="E86">
        <f t="shared" si="6"/>
        <v>-9.7220622225066222E-2</v>
      </c>
      <c r="F86">
        <f t="shared" si="7"/>
        <v>-0.44281781777493379</v>
      </c>
      <c r="G86">
        <f t="shared" si="8"/>
        <v>0.44281781777493379</v>
      </c>
      <c r="H86">
        <f t="shared" si="9"/>
        <v>0.19608761973895447</v>
      </c>
      <c r="I86">
        <f t="shared" si="10"/>
        <v>1.5035696090544217</v>
      </c>
      <c r="J86">
        <v>83</v>
      </c>
    </row>
    <row r="87" spans="2:10" x14ac:dyDescent="0.25">
      <c r="B87">
        <v>84</v>
      </c>
      <c r="C87">
        <v>-1.60304</v>
      </c>
      <c r="D87">
        <v>2.1104264000000001</v>
      </c>
      <c r="E87">
        <f t="shared" si="6"/>
        <v>0.66173317777493423</v>
      </c>
      <c r="F87">
        <f t="shared" si="7"/>
        <v>1.4486932222250659</v>
      </c>
      <c r="G87">
        <f t="shared" si="8"/>
        <v>1.4486932222250659</v>
      </c>
      <c r="H87">
        <f t="shared" si="9"/>
        <v>2.098712052120844</v>
      </c>
      <c r="I87">
        <f t="shared" si="10"/>
        <v>1.5080624020037898</v>
      </c>
      <c r="J87">
        <v>84</v>
      </c>
    </row>
    <row r="88" spans="2:10" x14ac:dyDescent="0.25">
      <c r="B88">
        <v>85</v>
      </c>
      <c r="C88">
        <v>-1.9880636</v>
      </c>
      <c r="D88">
        <v>0.72776637</v>
      </c>
      <c r="E88">
        <f t="shared" si="6"/>
        <v>-0.49333762222506561</v>
      </c>
      <c r="F88">
        <f t="shared" si="7"/>
        <v>1.2211039922250655</v>
      </c>
      <c r="G88">
        <f t="shared" si="8"/>
        <v>1.2211039922250655</v>
      </c>
      <c r="H88">
        <f t="shared" si="9"/>
        <v>1.4910949598279928</v>
      </c>
      <c r="I88">
        <f t="shared" si="10"/>
        <v>1.5498239196622328</v>
      </c>
      <c r="J88">
        <v>85</v>
      </c>
    </row>
    <row r="89" spans="2:10" x14ac:dyDescent="0.25">
      <c r="B89">
        <v>86</v>
      </c>
      <c r="C89">
        <v>-1.6859036999999999</v>
      </c>
      <c r="D89">
        <v>1.4083314</v>
      </c>
      <c r="E89">
        <f t="shared" si="6"/>
        <v>0.41314207777493461</v>
      </c>
      <c r="F89">
        <f t="shared" si="7"/>
        <v>0.9951893222250654</v>
      </c>
      <c r="G89">
        <f t="shared" si="8"/>
        <v>0.9951893222250654</v>
      </c>
      <c r="H89">
        <f t="shared" si="9"/>
        <v>0.99040178707078508</v>
      </c>
      <c r="I89">
        <f t="shared" si="10"/>
        <v>1.5586318026028714</v>
      </c>
      <c r="J89">
        <v>86</v>
      </c>
    </row>
    <row r="90" spans="2:10" x14ac:dyDescent="0.25">
      <c r="B90">
        <v>87</v>
      </c>
      <c r="C90">
        <v>-0.41810928000000003</v>
      </c>
      <c r="D90">
        <v>4.5015881000000002</v>
      </c>
      <c r="E90">
        <f t="shared" si="6"/>
        <v>4.2165253377749341</v>
      </c>
      <c r="F90">
        <f t="shared" si="7"/>
        <v>0.2850627622250661</v>
      </c>
      <c r="G90">
        <f t="shared" si="8"/>
        <v>0.2850627622250661</v>
      </c>
      <c r="H90">
        <f t="shared" si="9"/>
        <v>8.1260778407384576E-2</v>
      </c>
      <c r="I90">
        <f t="shared" si="10"/>
        <v>1.7437357585808828</v>
      </c>
      <c r="J90">
        <v>87</v>
      </c>
    </row>
    <row r="91" spans="2:10" x14ac:dyDescent="0.25">
      <c r="B91">
        <v>88</v>
      </c>
      <c r="C91">
        <v>1.1796475</v>
      </c>
      <c r="D91">
        <v>9.9373050000000003</v>
      </c>
      <c r="E91">
        <f t="shared" si="6"/>
        <v>9.0097956777749353</v>
      </c>
      <c r="F91">
        <f t="shared" si="7"/>
        <v>0.92750932222506499</v>
      </c>
      <c r="G91">
        <f t="shared" si="8"/>
        <v>0.92750932222506499</v>
      </c>
      <c r="H91">
        <f t="shared" si="9"/>
        <v>0.86027354281439949</v>
      </c>
      <c r="I91">
        <f t="shared" si="10"/>
        <v>1.7804546750854777</v>
      </c>
      <c r="J91">
        <v>88</v>
      </c>
    </row>
    <row r="92" spans="2:10" x14ac:dyDescent="0.25">
      <c r="B92">
        <v>89</v>
      </c>
      <c r="C92">
        <v>0.58626056000000004</v>
      </c>
      <c r="D92">
        <v>8.4745541000000006</v>
      </c>
      <c r="E92">
        <f t="shared" si="6"/>
        <v>7.2296348577749345</v>
      </c>
      <c r="F92">
        <f t="shared" si="7"/>
        <v>1.2449192422250661</v>
      </c>
      <c r="G92">
        <f t="shared" si="8"/>
        <v>1.2449192422250661</v>
      </c>
      <c r="H92">
        <f t="shared" si="9"/>
        <v>1.5498239196622328</v>
      </c>
      <c r="I92">
        <f t="shared" si="10"/>
        <v>1.8805243354774162</v>
      </c>
      <c r="J92">
        <v>89</v>
      </c>
    </row>
    <row r="93" spans="2:10" x14ac:dyDescent="0.25">
      <c r="B93">
        <v>90</v>
      </c>
      <c r="C93">
        <v>-0.64600321000000005</v>
      </c>
      <c r="D93">
        <v>3.6008784999999999</v>
      </c>
      <c r="E93">
        <f t="shared" si="6"/>
        <v>3.532843547774934</v>
      </c>
      <c r="F93">
        <f t="shared" si="7"/>
        <v>6.8034952225065837E-2</v>
      </c>
      <c r="G93">
        <f t="shared" si="8"/>
        <v>6.8034952225065837E-2</v>
      </c>
      <c r="H93">
        <f t="shared" si="9"/>
        <v>4.6287547242669907E-3</v>
      </c>
      <c r="I93">
        <f t="shared" si="10"/>
        <v>1.8902994201369636</v>
      </c>
      <c r="J93">
        <v>90</v>
      </c>
    </row>
    <row r="94" spans="2:10" x14ac:dyDescent="0.25">
      <c r="B94">
        <v>91</v>
      </c>
      <c r="C94">
        <v>1.2186807</v>
      </c>
      <c r="D94">
        <v>9.8871263000000003</v>
      </c>
      <c r="E94">
        <f t="shared" si="6"/>
        <v>9.1268952777749348</v>
      </c>
      <c r="F94">
        <f t="shared" si="7"/>
        <v>0.76023102222506544</v>
      </c>
      <c r="G94">
        <f t="shared" si="8"/>
        <v>0.76023102222506544</v>
      </c>
      <c r="H94">
        <f t="shared" si="9"/>
        <v>0.5779512071533679</v>
      </c>
      <c r="I94">
        <f t="shared" si="10"/>
        <v>1.931395951935315</v>
      </c>
      <c r="J94">
        <v>91</v>
      </c>
    </row>
    <row r="95" spans="2:10" x14ac:dyDescent="0.25">
      <c r="B95">
        <v>92</v>
      </c>
      <c r="C95">
        <v>1.7119614999999999</v>
      </c>
      <c r="D95">
        <v>11.205145</v>
      </c>
      <c r="E95">
        <f t="shared" si="6"/>
        <v>10.606737677774934</v>
      </c>
      <c r="F95">
        <f t="shared" si="7"/>
        <v>0.5984073222250661</v>
      </c>
      <c r="G95">
        <f t="shared" si="8"/>
        <v>0.5984073222250661</v>
      </c>
      <c r="H95">
        <f t="shared" si="9"/>
        <v>0.35809132329257409</v>
      </c>
      <c r="I95">
        <f t="shared" si="10"/>
        <v>1.9384383139354309</v>
      </c>
      <c r="J95">
        <v>92</v>
      </c>
    </row>
    <row r="96" spans="2:10" x14ac:dyDescent="0.25">
      <c r="B96">
        <v>93</v>
      </c>
      <c r="C96">
        <v>-1.312535</v>
      </c>
      <c r="D96">
        <v>1.8247882</v>
      </c>
      <c r="E96">
        <f t="shared" si="6"/>
        <v>1.5332481777749343</v>
      </c>
      <c r="F96">
        <f t="shared" si="7"/>
        <v>0.2915400222250657</v>
      </c>
      <c r="G96">
        <f t="shared" si="8"/>
        <v>0.2915400222250657</v>
      </c>
      <c r="H96">
        <f t="shared" si="9"/>
        <v>8.4995584558991796E-2</v>
      </c>
      <c r="I96">
        <f t="shared" si="10"/>
        <v>1.9772596848759896</v>
      </c>
      <c r="J96">
        <v>93</v>
      </c>
    </row>
    <row r="97" spans="2:10" x14ac:dyDescent="0.25">
      <c r="B97">
        <v>94</v>
      </c>
      <c r="C97">
        <v>3.8661842000000002E-2</v>
      </c>
      <c r="D97">
        <v>6.0228935999999997</v>
      </c>
      <c r="E97">
        <f t="shared" si="6"/>
        <v>5.5868387037749345</v>
      </c>
      <c r="F97">
        <f t="shared" si="7"/>
        <v>0.43605489622506521</v>
      </c>
      <c r="G97">
        <f t="shared" si="8"/>
        <v>0.43605489622506521</v>
      </c>
      <c r="H97">
        <f t="shared" si="9"/>
        <v>0.19014387252185239</v>
      </c>
      <c r="I97">
        <f t="shared" si="10"/>
        <v>2.0383692138410203</v>
      </c>
      <c r="J97">
        <v>94</v>
      </c>
    </row>
    <row r="98" spans="2:10" x14ac:dyDescent="0.25">
      <c r="B98">
        <v>95</v>
      </c>
      <c r="C98">
        <v>9.2431401999999996E-2</v>
      </c>
      <c r="D98">
        <v>6.9367640000000002</v>
      </c>
      <c r="E98">
        <f t="shared" si="6"/>
        <v>5.7481473837749339</v>
      </c>
      <c r="F98">
        <f t="shared" si="7"/>
        <v>1.1886166162250662</v>
      </c>
      <c r="G98">
        <f t="shared" si="8"/>
        <v>1.1886166162250662</v>
      </c>
      <c r="H98">
        <f t="shared" si="9"/>
        <v>1.4128094603663264</v>
      </c>
      <c r="I98">
        <f t="shared" si="10"/>
        <v>2.0576239438139772</v>
      </c>
      <c r="J98">
        <v>95</v>
      </c>
    </row>
    <row r="99" spans="2:10" x14ac:dyDescent="0.25">
      <c r="B99">
        <v>96</v>
      </c>
      <c r="C99">
        <v>-0.20825181000000001</v>
      </c>
      <c r="D99">
        <v>5.7411567999999997</v>
      </c>
      <c r="E99">
        <f t="shared" si="6"/>
        <v>4.8460977477749339</v>
      </c>
      <c r="F99">
        <f t="shared" si="7"/>
        <v>0.89505905222506588</v>
      </c>
      <c r="G99">
        <f t="shared" si="8"/>
        <v>0.89505905222506588</v>
      </c>
      <c r="H99">
        <f t="shared" si="9"/>
        <v>0.80113070697003319</v>
      </c>
      <c r="I99">
        <f t="shared" si="10"/>
        <v>2.0668257976903601</v>
      </c>
      <c r="J99">
        <v>96</v>
      </c>
    </row>
    <row r="100" spans="2:10" x14ac:dyDescent="0.25">
      <c r="B100">
        <v>97</v>
      </c>
      <c r="C100">
        <v>1.1589912</v>
      </c>
      <c r="D100">
        <v>9.9072277999999994</v>
      </c>
      <c r="E100">
        <f t="shared" ref="E100:E123" si="11">intercetta+pendenza*C100</f>
        <v>8.9478267777749352</v>
      </c>
      <c r="F100">
        <f t="shared" si="7"/>
        <v>0.95940102222506418</v>
      </c>
      <c r="G100">
        <f t="shared" si="8"/>
        <v>0.95940102222506418</v>
      </c>
      <c r="H100">
        <f t="shared" si="9"/>
        <v>0.92045032144649808</v>
      </c>
      <c r="I100">
        <f t="shared" si="10"/>
        <v>2.098712052120844</v>
      </c>
      <c r="J100">
        <v>97</v>
      </c>
    </row>
    <row r="101" spans="2:10" x14ac:dyDescent="0.25">
      <c r="B101">
        <v>98</v>
      </c>
      <c r="C101">
        <v>0.77752012000000004</v>
      </c>
      <c r="D101">
        <v>7.7963304000000004</v>
      </c>
      <c r="E101">
        <f t="shared" si="11"/>
        <v>7.8034135377749347</v>
      </c>
      <c r="F101">
        <f t="shared" si="7"/>
        <v>-7.0831377749343005E-3</v>
      </c>
      <c r="G101">
        <f t="shared" si="8"/>
        <v>7.0831377749343005E-3</v>
      </c>
      <c r="H101">
        <f t="shared" si="9"/>
        <v>5.0170840738701235E-5</v>
      </c>
      <c r="I101">
        <f t="shared" si="10"/>
        <v>2.2228480290790951</v>
      </c>
      <c r="J101">
        <v>98</v>
      </c>
    </row>
    <row r="102" spans="2:10" x14ac:dyDescent="0.25">
      <c r="B102">
        <v>99</v>
      </c>
      <c r="C102">
        <v>-0.14513191</v>
      </c>
      <c r="D102">
        <v>5.8305343000000001</v>
      </c>
      <c r="E102">
        <f t="shared" si="11"/>
        <v>5.0354574477749345</v>
      </c>
      <c r="F102">
        <f t="shared" si="7"/>
        <v>0.79507685222506552</v>
      </c>
      <c r="G102">
        <f t="shared" si="8"/>
        <v>0.79507685222506552</v>
      </c>
      <c r="H102">
        <f t="shared" si="9"/>
        <v>0.63214720094411869</v>
      </c>
      <c r="I102">
        <f t="shared" si="10"/>
        <v>2.2531049371183465</v>
      </c>
      <c r="J102">
        <v>99</v>
      </c>
    </row>
    <row r="103" spans="2:10" x14ac:dyDescent="0.25">
      <c r="B103">
        <v>100</v>
      </c>
      <c r="C103">
        <v>-0.81249015000000002</v>
      </c>
      <c r="D103">
        <v>3.2923100000000001</v>
      </c>
      <c r="E103">
        <f t="shared" si="11"/>
        <v>3.0333827277749341</v>
      </c>
      <c r="F103">
        <f t="shared" si="7"/>
        <v>0.25892727222506595</v>
      </c>
      <c r="G103">
        <f t="shared" si="8"/>
        <v>0.25892727222506595</v>
      </c>
      <c r="H103">
        <f t="shared" si="9"/>
        <v>6.7043332301913408E-2</v>
      </c>
      <c r="I103">
        <f t="shared" si="10"/>
        <v>2.2978376401070224</v>
      </c>
      <c r="J103">
        <v>100</v>
      </c>
    </row>
    <row r="104" spans="2:10" x14ac:dyDescent="0.25">
      <c r="B104">
        <v>101</v>
      </c>
      <c r="C104">
        <v>4.1606997000000003</v>
      </c>
      <c r="D104">
        <v>1.4849045999999999</v>
      </c>
      <c r="E104">
        <f t="shared" si="11"/>
        <v>17.952952277774934</v>
      </c>
      <c r="F104">
        <f t="shared" si="7"/>
        <v>-16.468047677774933</v>
      </c>
      <c r="G104">
        <f t="shared" si="8"/>
        <v>16.468047677774933</v>
      </c>
      <c r="H104">
        <f t="shared" si="9"/>
        <v>271.1965943174684</v>
      </c>
      <c r="I104">
        <f t="shared" si="10"/>
        <v>256.61283601606323</v>
      </c>
      <c r="J104">
        <v>101</v>
      </c>
    </row>
    <row r="105" spans="2:10" x14ac:dyDescent="0.25">
      <c r="B105">
        <v>102</v>
      </c>
      <c r="C105">
        <v>4.9402618</v>
      </c>
      <c r="D105">
        <v>1.0709327</v>
      </c>
      <c r="E105">
        <f t="shared" si="11"/>
        <v>20.291638577774933</v>
      </c>
      <c r="F105">
        <f t="shared" si="7"/>
        <v>-19.220705877774932</v>
      </c>
      <c r="G105">
        <f t="shared" si="8"/>
        <v>19.220705877774932</v>
      </c>
      <c r="H105">
        <f t="shared" si="9"/>
        <v>369.43553443993181</v>
      </c>
      <c r="I105">
        <f t="shared" si="10"/>
        <v>261.20921861180318</v>
      </c>
      <c r="J105">
        <v>102</v>
      </c>
    </row>
    <row r="106" spans="2:10" x14ac:dyDescent="0.25">
      <c r="B106">
        <v>103</v>
      </c>
      <c r="C106">
        <v>4.4386907000000004</v>
      </c>
      <c r="D106">
        <v>1.5525913</v>
      </c>
      <c r="E106">
        <f t="shared" si="11"/>
        <v>18.786925277774934</v>
      </c>
      <c r="F106">
        <f t="shared" si="7"/>
        <v>-17.234333977774934</v>
      </c>
      <c r="G106">
        <f t="shared" si="8"/>
        <v>17.234333977774934</v>
      </c>
      <c r="H106">
        <f t="shared" si="9"/>
        <v>297.02226765748759</v>
      </c>
      <c r="I106">
        <f t="shared" si="10"/>
        <v>265.70740470048838</v>
      </c>
      <c r="J106">
        <v>103</v>
      </c>
    </row>
    <row r="107" spans="2:10" x14ac:dyDescent="0.25">
      <c r="B107">
        <v>104</v>
      </c>
      <c r="C107">
        <v>4.9391525999999999</v>
      </c>
      <c r="D107">
        <v>1.2842127000000001</v>
      </c>
      <c r="E107">
        <f t="shared" si="11"/>
        <v>20.288310977774934</v>
      </c>
      <c r="F107">
        <f t="shared" si="7"/>
        <v>-19.004098277774933</v>
      </c>
      <c r="G107">
        <f t="shared" si="8"/>
        <v>19.004098277774933</v>
      </c>
      <c r="H107">
        <f t="shared" si="9"/>
        <v>361.15575135132815</v>
      </c>
      <c r="I107">
        <f t="shared" si="10"/>
        <v>271.1965943174684</v>
      </c>
      <c r="J107">
        <v>104</v>
      </c>
    </row>
    <row r="108" spans="2:10" x14ac:dyDescent="0.25">
      <c r="B108">
        <v>105</v>
      </c>
      <c r="C108">
        <v>4.2327155999999997</v>
      </c>
      <c r="D108">
        <v>1.4016153</v>
      </c>
      <c r="E108">
        <f t="shared" si="11"/>
        <v>18.168999977774934</v>
      </c>
      <c r="F108">
        <f t="shared" si="7"/>
        <v>-16.767384677774935</v>
      </c>
      <c r="G108">
        <f t="shared" si="8"/>
        <v>16.767384677774935</v>
      </c>
      <c r="H108">
        <f t="shared" si="9"/>
        <v>281.14518893248163</v>
      </c>
      <c r="I108">
        <f t="shared" si="10"/>
        <v>272.15246990286664</v>
      </c>
      <c r="J108">
        <v>105</v>
      </c>
    </row>
    <row r="109" spans="2:10" x14ac:dyDescent="0.25">
      <c r="B109">
        <v>106</v>
      </c>
      <c r="C109">
        <v>4.1522262999999997</v>
      </c>
      <c r="D109">
        <v>1.9083924000000001</v>
      </c>
      <c r="E109">
        <f t="shared" si="11"/>
        <v>17.927532077774934</v>
      </c>
      <c r="F109">
        <f t="shared" si="7"/>
        <v>-16.019139677774934</v>
      </c>
      <c r="G109">
        <f t="shared" si="8"/>
        <v>16.019139677774934</v>
      </c>
      <c r="H109">
        <f t="shared" si="9"/>
        <v>256.61283601606323</v>
      </c>
      <c r="I109">
        <f t="shared" si="10"/>
        <v>275.19093228147017</v>
      </c>
      <c r="J109">
        <v>106</v>
      </c>
    </row>
    <row r="110" spans="2:10" x14ac:dyDescent="0.25">
      <c r="B110">
        <v>107</v>
      </c>
      <c r="C110">
        <v>4.7226907999999996</v>
      </c>
      <c r="D110">
        <v>1.0530724</v>
      </c>
      <c r="E110">
        <f t="shared" si="11"/>
        <v>19.638925577774934</v>
      </c>
      <c r="F110">
        <f t="shared" si="7"/>
        <v>-18.585853177774933</v>
      </c>
      <c r="G110">
        <f t="shared" si="8"/>
        <v>18.585853177774933</v>
      </c>
      <c r="H110">
        <f t="shared" si="9"/>
        <v>345.43393834580655</v>
      </c>
      <c r="I110">
        <f t="shared" si="10"/>
        <v>281.14518893248163</v>
      </c>
      <c r="J110">
        <v>107</v>
      </c>
    </row>
    <row r="111" spans="2:10" x14ac:dyDescent="0.25">
      <c r="B111">
        <v>108</v>
      </c>
      <c r="C111">
        <v>4.1429919000000002</v>
      </c>
      <c r="D111">
        <v>1.5992949999999999</v>
      </c>
      <c r="E111">
        <f t="shared" si="11"/>
        <v>17.899828877774937</v>
      </c>
      <c r="F111">
        <f t="shared" si="7"/>
        <v>-16.300533877774935</v>
      </c>
      <c r="G111">
        <f t="shared" si="8"/>
        <v>16.300533877774935</v>
      </c>
      <c r="H111">
        <f t="shared" si="9"/>
        <v>265.70740470048838</v>
      </c>
      <c r="I111">
        <f t="shared" si="10"/>
        <v>290.23782365233461</v>
      </c>
      <c r="J111">
        <v>108</v>
      </c>
    </row>
    <row r="112" spans="2:10" x14ac:dyDescent="0.25">
      <c r="B112">
        <v>109</v>
      </c>
      <c r="C112">
        <v>4.7555196000000004</v>
      </c>
      <c r="D112">
        <v>1.7197226000000001</v>
      </c>
      <c r="E112">
        <f t="shared" si="11"/>
        <v>19.737411977774936</v>
      </c>
      <c r="F112">
        <f t="shared" si="7"/>
        <v>-18.017689377774936</v>
      </c>
      <c r="G112">
        <f t="shared" si="8"/>
        <v>18.017689377774936</v>
      </c>
      <c r="H112">
        <f t="shared" si="9"/>
        <v>324.63713051398372</v>
      </c>
      <c r="I112">
        <f t="shared" si="10"/>
        <v>297.02226765748759</v>
      </c>
      <c r="J112">
        <v>109</v>
      </c>
    </row>
    <row r="113" spans="1:10" x14ac:dyDescent="0.25">
      <c r="B113">
        <v>110</v>
      </c>
      <c r="C113">
        <v>4.5182219999999997</v>
      </c>
      <c r="D113">
        <v>1.4998589</v>
      </c>
      <c r="E113">
        <f t="shared" si="11"/>
        <v>19.025519177774932</v>
      </c>
      <c r="F113">
        <f t="shared" si="7"/>
        <v>-17.525660277774932</v>
      </c>
      <c r="G113">
        <f t="shared" si="8"/>
        <v>17.525660277774932</v>
      </c>
      <c r="H113">
        <f t="shared" si="9"/>
        <v>307.14876817197813</v>
      </c>
      <c r="I113">
        <f t="shared" si="10"/>
        <v>304.65502433930305</v>
      </c>
      <c r="J113">
        <v>110</v>
      </c>
    </row>
    <row r="114" spans="1:10" x14ac:dyDescent="0.25">
      <c r="B114">
        <v>111</v>
      </c>
      <c r="C114">
        <v>4.6447077999999999</v>
      </c>
      <c r="D114">
        <v>1.9506068000000001</v>
      </c>
      <c r="E114">
        <f t="shared" si="11"/>
        <v>19.404976577774935</v>
      </c>
      <c r="F114">
        <f t="shared" si="7"/>
        <v>-17.454369777774936</v>
      </c>
      <c r="G114">
        <f t="shared" si="8"/>
        <v>17.454369777774936</v>
      </c>
      <c r="H114">
        <f t="shared" si="9"/>
        <v>304.65502433930305</v>
      </c>
      <c r="I114">
        <f t="shared" si="10"/>
        <v>307.0343292616314</v>
      </c>
      <c r="J114">
        <v>111</v>
      </c>
    </row>
    <row r="115" spans="1:10" x14ac:dyDescent="0.25">
      <c r="B115">
        <v>112</v>
      </c>
      <c r="C115">
        <v>4.5172951000000001</v>
      </c>
      <c r="D115">
        <v>1.9863708</v>
      </c>
      <c r="E115">
        <f t="shared" si="11"/>
        <v>19.022738477774936</v>
      </c>
      <c r="F115">
        <f t="shared" si="7"/>
        <v>-17.036367677774937</v>
      </c>
      <c r="G115">
        <f t="shared" si="8"/>
        <v>17.036367677774937</v>
      </c>
      <c r="H115">
        <f t="shared" si="9"/>
        <v>290.23782365233461</v>
      </c>
      <c r="I115">
        <f t="shared" si="10"/>
        <v>307.14876817197813</v>
      </c>
      <c r="J115">
        <v>112</v>
      </c>
    </row>
    <row r="116" spans="1:10" x14ac:dyDescent="0.25">
      <c r="B116">
        <v>113</v>
      </c>
      <c r="C116">
        <v>4.8581785000000002</v>
      </c>
      <c r="D116">
        <v>1.0928180000000001</v>
      </c>
      <c r="E116">
        <f t="shared" si="11"/>
        <v>20.045388677774934</v>
      </c>
      <c r="F116">
        <f t="shared" si="7"/>
        <v>-18.952570677774933</v>
      </c>
      <c r="G116">
        <f t="shared" si="8"/>
        <v>18.952570677774933</v>
      </c>
      <c r="H116">
        <f t="shared" si="9"/>
        <v>359.19993529605415</v>
      </c>
      <c r="I116">
        <f t="shared" si="10"/>
        <v>311.01724354985271</v>
      </c>
      <c r="J116">
        <v>113</v>
      </c>
    </row>
    <row r="117" spans="1:10" x14ac:dyDescent="0.25">
      <c r="B117">
        <v>114</v>
      </c>
      <c r="C117">
        <v>4.7965602000000001</v>
      </c>
      <c r="D117">
        <v>1.0611368000000001</v>
      </c>
      <c r="E117">
        <f t="shared" si="11"/>
        <v>19.860533777774933</v>
      </c>
      <c r="F117">
        <f t="shared" si="7"/>
        <v>-18.799396977774933</v>
      </c>
      <c r="G117">
        <f t="shared" si="8"/>
        <v>18.799396977774933</v>
      </c>
      <c r="H117">
        <f t="shared" si="9"/>
        <v>353.41732672797326</v>
      </c>
      <c r="I117">
        <f t="shared" si="10"/>
        <v>324.63713051398372</v>
      </c>
      <c r="J117">
        <v>114</v>
      </c>
    </row>
    <row r="118" spans="1:10" x14ac:dyDescent="0.25">
      <c r="B118">
        <v>115</v>
      </c>
      <c r="C118">
        <v>4.6710678000000003</v>
      </c>
      <c r="D118">
        <v>1.9616614999999999</v>
      </c>
      <c r="E118">
        <f t="shared" si="11"/>
        <v>19.484056577774936</v>
      </c>
      <c r="F118">
        <f t="shared" si="7"/>
        <v>-17.522395077774938</v>
      </c>
      <c r="G118">
        <f t="shared" si="8"/>
        <v>17.522395077774938</v>
      </c>
      <c r="H118">
        <f t="shared" si="9"/>
        <v>307.0343292616314</v>
      </c>
      <c r="I118">
        <f t="shared" si="10"/>
        <v>325.56793114366536</v>
      </c>
      <c r="J118">
        <v>115</v>
      </c>
    </row>
    <row r="119" spans="1:10" x14ac:dyDescent="0.25">
      <c r="B119">
        <v>116</v>
      </c>
      <c r="C119">
        <v>4.3443930999999996</v>
      </c>
      <c r="D119">
        <v>1.9151526999999999</v>
      </c>
      <c r="E119">
        <f t="shared" si="11"/>
        <v>18.504032477774935</v>
      </c>
      <c r="F119">
        <f t="shared" si="7"/>
        <v>-16.588879777774935</v>
      </c>
      <c r="G119">
        <f t="shared" si="8"/>
        <v>16.588879777774935</v>
      </c>
      <c r="H119">
        <f t="shared" si="9"/>
        <v>275.19093228147017</v>
      </c>
      <c r="I119">
        <f t="shared" si="10"/>
        <v>345.43393834580655</v>
      </c>
      <c r="J119">
        <v>116</v>
      </c>
    </row>
    <row r="120" spans="1:10" x14ac:dyDescent="0.25">
      <c r="B120">
        <v>117</v>
      </c>
      <c r="C120">
        <v>4.1346980999999996</v>
      </c>
      <c r="D120">
        <v>1.7129791999999999</v>
      </c>
      <c r="E120">
        <f t="shared" si="11"/>
        <v>17.874947477774931</v>
      </c>
      <c r="F120">
        <f t="shared" si="7"/>
        <v>-16.161968277774932</v>
      </c>
      <c r="G120">
        <f t="shared" si="8"/>
        <v>16.161968277774932</v>
      </c>
      <c r="H120">
        <f t="shared" si="9"/>
        <v>261.20921861180318</v>
      </c>
      <c r="I120">
        <f t="shared" si="10"/>
        <v>353.41732672797326</v>
      </c>
      <c r="J120">
        <v>117</v>
      </c>
    </row>
    <row r="121" spans="1:10" x14ac:dyDescent="0.25">
      <c r="B121">
        <v>118</v>
      </c>
      <c r="C121">
        <v>4.5299956000000003</v>
      </c>
      <c r="D121">
        <v>1.0173388999999999</v>
      </c>
      <c r="E121">
        <f t="shared" si="11"/>
        <v>19.060839977774936</v>
      </c>
      <c r="F121">
        <f t="shared" si="7"/>
        <v>-18.043501077774938</v>
      </c>
      <c r="G121">
        <f t="shared" si="8"/>
        <v>18.043501077774938</v>
      </c>
      <c r="H121">
        <f t="shared" si="9"/>
        <v>325.56793114366536</v>
      </c>
      <c r="I121">
        <f t="shared" si="10"/>
        <v>359.19993529605415</v>
      </c>
      <c r="J121">
        <v>118</v>
      </c>
    </row>
    <row r="122" spans="1:10" x14ac:dyDescent="0.25">
      <c r="B122">
        <v>119</v>
      </c>
      <c r="C122">
        <v>4.0889012999999998</v>
      </c>
      <c r="D122">
        <v>1.2405128000000001</v>
      </c>
      <c r="E122">
        <f t="shared" si="11"/>
        <v>17.737557077774934</v>
      </c>
      <c r="F122">
        <f t="shared" si="7"/>
        <v>-16.497044277774933</v>
      </c>
      <c r="G122">
        <f t="shared" si="8"/>
        <v>16.497044277774933</v>
      </c>
      <c r="H122">
        <f t="shared" si="9"/>
        <v>272.15246990286664</v>
      </c>
      <c r="I122">
        <f t="shared" si="10"/>
        <v>361.15575135132815</v>
      </c>
      <c r="J122">
        <v>119</v>
      </c>
    </row>
    <row r="123" spans="1:10" x14ac:dyDescent="0.25">
      <c r="B123">
        <v>120</v>
      </c>
      <c r="C123">
        <v>4.6766857000000002</v>
      </c>
      <c r="D123">
        <v>1.8652293</v>
      </c>
      <c r="E123">
        <f t="shared" si="11"/>
        <v>19.500910277774935</v>
      </c>
      <c r="F123">
        <f t="shared" si="7"/>
        <v>-17.635680977774935</v>
      </c>
      <c r="G123">
        <f t="shared" si="8"/>
        <v>17.635680977774935</v>
      </c>
      <c r="H123">
        <f t="shared" si="9"/>
        <v>311.01724354985271</v>
      </c>
      <c r="I123">
        <f t="shared" si="10"/>
        <v>369.43553443993181</v>
      </c>
      <c r="J123">
        <v>120</v>
      </c>
    </row>
    <row r="124" spans="1:10" x14ac:dyDescent="0.25">
      <c r="F124">
        <f>SUM(F4:F123)</f>
        <v>-296.56620767339211</v>
      </c>
      <c r="G124">
        <f>SUM(G4:G123)</f>
        <v>413.24730985525218</v>
      </c>
      <c r="H124">
        <f>SUM(H4:H123)</f>
        <v>6201.6192749243546</v>
      </c>
    </row>
    <row r="125" spans="1:10" ht="13.8" thickBot="1" x14ac:dyDescent="0.3"/>
    <row r="126" spans="1:10" ht="27" customHeight="1" x14ac:dyDescent="0.35">
      <c r="B126" s="5" t="s">
        <v>7</v>
      </c>
      <c r="C126" s="11"/>
      <c r="D126" s="11"/>
      <c r="E126" s="2"/>
      <c r="G126" s="5" t="s">
        <v>6</v>
      </c>
      <c r="H126" s="11"/>
      <c r="I126" s="2"/>
    </row>
    <row r="127" spans="1:10" ht="14.25" customHeight="1" x14ac:dyDescent="0.35">
      <c r="A127" s="7"/>
      <c r="B127" s="7"/>
      <c r="C127" s="10">
        <f>H124</f>
        <v>6201.6192749243546</v>
      </c>
      <c r="D127" s="10" t="s">
        <v>16</v>
      </c>
      <c r="E127" s="3">
        <v>5.4708531725950431</v>
      </c>
      <c r="G127" s="13">
        <f>MEDIAN(H4:H123)</f>
        <v>0.46267412075891312</v>
      </c>
      <c r="H127" s="10" t="s">
        <v>14</v>
      </c>
      <c r="I127" s="3">
        <v>5.8104004077610938</v>
      </c>
    </row>
    <row r="128" spans="1:10" ht="14.25" customHeight="1" thickBot="1" x14ac:dyDescent="0.4">
      <c r="A128" s="7"/>
      <c r="B128" s="7"/>
      <c r="C128" s="10"/>
      <c r="D128" s="10" t="s">
        <v>17</v>
      </c>
      <c r="E128" s="3">
        <v>-7.8607429348763913E-2</v>
      </c>
      <c r="G128" s="13"/>
      <c r="H128" s="10" t="s">
        <v>15</v>
      </c>
      <c r="I128" s="4">
        <v>2.8638783042348051</v>
      </c>
    </row>
    <row r="129" spans="1:14" ht="15" customHeight="1" thickBot="1" x14ac:dyDescent="0.4">
      <c r="A129" s="7"/>
      <c r="B129" s="9"/>
      <c r="C129" s="12" t="s">
        <v>20</v>
      </c>
      <c r="D129" s="12"/>
      <c r="E129" s="4">
        <v>1322.7551764274122</v>
      </c>
      <c r="G129" s="14" t="s">
        <v>20</v>
      </c>
      <c r="H129" s="12"/>
      <c r="I129" s="4">
        <v>0.28191411723681919</v>
      </c>
    </row>
    <row r="130" spans="1:14" ht="15" customHeight="1" x14ac:dyDescent="0.35">
      <c r="A130" s="7"/>
      <c r="B130" s="8"/>
      <c r="C130" s="10"/>
      <c r="D130" s="10"/>
      <c r="E130" s="10"/>
      <c r="G130" s="10"/>
      <c r="H130" s="10"/>
      <c r="I130" s="10"/>
    </row>
    <row r="131" spans="1:14" ht="12.75" customHeight="1" thickBot="1" x14ac:dyDescent="0.4">
      <c r="A131" s="7"/>
      <c r="B131" s="8"/>
    </row>
    <row r="132" spans="1:14" ht="23.25" customHeight="1" x14ac:dyDescent="0.35">
      <c r="A132" s="8"/>
      <c r="B132" s="5" t="s">
        <v>8</v>
      </c>
      <c r="C132" s="11"/>
      <c r="D132" s="11"/>
      <c r="E132" s="2"/>
      <c r="G132" s="5" t="s">
        <v>9</v>
      </c>
      <c r="H132" s="6"/>
      <c r="I132" s="2"/>
    </row>
    <row r="133" spans="1:14" x14ac:dyDescent="0.25">
      <c r="A133" s="10"/>
      <c r="B133" s="13"/>
      <c r="C133" s="10">
        <f>G124</f>
        <v>413.24730985525218</v>
      </c>
      <c r="D133" s="10" t="s">
        <v>31</v>
      </c>
      <c r="E133" s="3">
        <v>5.2922186271526774</v>
      </c>
      <c r="G133" s="13">
        <f>SUM(I4:I63)</f>
        <v>7.9628678974346494</v>
      </c>
      <c r="H133" s="10" t="s">
        <v>18</v>
      </c>
      <c r="I133" s="3">
        <v>5.721946224921254</v>
      </c>
    </row>
    <row r="134" spans="1:14" x14ac:dyDescent="0.25">
      <c r="A134" s="10"/>
      <c r="B134" s="13"/>
      <c r="C134" s="10"/>
      <c r="D134" s="10" t="s">
        <v>32</v>
      </c>
      <c r="E134" s="3">
        <v>-0.71301835444270223</v>
      </c>
      <c r="G134" s="13"/>
      <c r="H134" s="10" t="s">
        <v>19</v>
      </c>
      <c r="I134" s="3">
        <v>3.2101342711478571</v>
      </c>
    </row>
    <row r="135" spans="1:14" ht="13.8" thickBot="1" x14ac:dyDescent="0.3">
      <c r="B135" s="14"/>
      <c r="C135" s="12" t="s">
        <v>20</v>
      </c>
      <c r="D135" s="12"/>
      <c r="E135" s="4">
        <v>352.23607787721954</v>
      </c>
      <c r="G135" s="14" t="s">
        <v>20</v>
      </c>
      <c r="H135" s="12"/>
      <c r="I135" s="4">
        <v>6.6449892183617525</v>
      </c>
    </row>
    <row r="139" spans="1:14" ht="17.399999999999999" x14ac:dyDescent="0.25">
      <c r="I139" s="16" t="s">
        <v>33</v>
      </c>
    </row>
    <row r="141" spans="1:14" ht="13.8" thickBot="1" x14ac:dyDescent="0.3">
      <c r="I141">
        <v>-2</v>
      </c>
      <c r="J141">
        <f>E$127+E$128*I141</f>
        <v>5.628068031292571</v>
      </c>
      <c r="M141">
        <v>-2</v>
      </c>
      <c r="N141">
        <f>I$127+I$128*M141</f>
        <v>8.2643799291483688E-2</v>
      </c>
    </row>
    <row r="142" spans="1:14" x14ac:dyDescent="0.25">
      <c r="F142" s="2" t="s">
        <v>3</v>
      </c>
      <c r="G142" s="10"/>
      <c r="I142">
        <v>5</v>
      </c>
      <c r="J142">
        <f>E$127+E$128*I142</f>
        <v>5.0778160258512237</v>
      </c>
      <c r="M142">
        <v>5</v>
      </c>
      <c r="N142">
        <f>I$127+I$128*M142</f>
        <v>20.12979192893512</v>
      </c>
    </row>
    <row r="143" spans="1:14" x14ac:dyDescent="0.25">
      <c r="F143" s="3">
        <v>5.4708531777749343</v>
      </c>
      <c r="G143" s="10"/>
    </row>
    <row r="144" spans="1:14" x14ac:dyDescent="0.25">
      <c r="F144" s="3" t="s">
        <v>4</v>
      </c>
      <c r="G144" s="10"/>
    </row>
    <row r="145" spans="3:14" ht="13.8" thickBot="1" x14ac:dyDescent="0.3">
      <c r="F145" s="4">
        <v>3</v>
      </c>
      <c r="G145" s="10"/>
    </row>
    <row r="148" spans="3:14" x14ac:dyDescent="0.25">
      <c r="F148" t="s">
        <v>11</v>
      </c>
    </row>
    <row r="149" spans="3:14" x14ac:dyDescent="0.25">
      <c r="F149">
        <v>-2.17</v>
      </c>
      <c r="G149">
        <f>intercetta+pendenza*F149</f>
        <v>-1.0391468222250655</v>
      </c>
    </row>
    <row r="150" spans="3:14" x14ac:dyDescent="0.25">
      <c r="F150">
        <v>5.4960000000000004</v>
      </c>
      <c r="G150">
        <f>intercetta+pendenza*F150</f>
        <v>21.958853177774934</v>
      </c>
    </row>
    <row r="154" spans="3:14" x14ac:dyDescent="0.25">
      <c r="C154" t="s">
        <v>12</v>
      </c>
      <c r="I154">
        <v>-2</v>
      </c>
      <c r="J154">
        <f>E$133+E$134*I154</f>
        <v>6.7182553360380819</v>
      </c>
      <c r="M154">
        <v>-2</v>
      </c>
      <c r="N154">
        <f>I$133+I$134*M154</f>
        <v>-0.69832231737446016</v>
      </c>
    </row>
    <row r="155" spans="3:14" x14ac:dyDescent="0.25">
      <c r="C155">
        <f>INTERCEPT(y,X)</f>
        <v>5.4708531964072025</v>
      </c>
      <c r="I155">
        <v>5</v>
      </c>
      <c r="J155">
        <f>E$133+E$134*I155</f>
        <v>1.7271268549391663</v>
      </c>
      <c r="M155">
        <v>5</v>
      </c>
      <c r="N155">
        <f>I$133+I$134*M155</f>
        <v>21.77261758066054</v>
      </c>
    </row>
    <row r="156" spans="3:14" x14ac:dyDescent="0.25">
      <c r="C156" t="s">
        <v>13</v>
      </c>
    </row>
    <row r="157" spans="3:14" x14ac:dyDescent="0.25">
      <c r="C157">
        <f>SLOPE(y,X)</f>
        <v>-7.8607428318525921E-2</v>
      </c>
    </row>
  </sheetData>
  <customSheetViews>
    <customSheetView guid="{2BC68DAC-71E1-42C5-81AF-73EEBD41EC56}" showRuler="0" topLeftCell="H1">
      <pane ySplit="3" topLeftCell="A141" activePane="bottomLeft" state="frozen"/>
      <selection pane="bottomLeft" activeCell="I139" sqref="I139:Q165"/>
      <pageMargins left="0.75" right="0.75" top="1" bottom="1" header="0.5" footer="0.5"/>
      <headerFooter alignWithMargins="0"/>
    </customSheetView>
    <customSheetView guid="{C3BA5FFC-2424-4B07-9D3A-AD74BEE0BF9D}" showRuler="0">
      <pane ySplit="3" topLeftCell="A129" activePane="bottomLeft" state="frozen"/>
      <selection pane="bottomLeft" activeCell="A129" sqref="A129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Testo_esercizio</vt:lpstr>
      <vt:lpstr>Dati</vt:lpstr>
      <vt:lpstr>intercetta</vt:lpstr>
      <vt:lpstr>pendenza</vt:lpstr>
      <vt:lpstr>X</vt:lpstr>
      <vt:lpstr>y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Riani</cp:lastModifiedBy>
  <cp:lastPrinted>2006-03-13T16:51:55Z</cp:lastPrinted>
  <dcterms:created xsi:type="dcterms:W3CDTF">2006-03-07T23:39:18Z</dcterms:created>
  <dcterms:modified xsi:type="dcterms:W3CDTF">2016-03-03T09:33:50Z</dcterms:modified>
</cp:coreProperties>
</file>