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MarcoAW\D\corsi\Analisi_Dati_Per_il_Marketing\"/>
    </mc:Choice>
  </mc:AlternateContent>
  <bookViews>
    <workbookView xWindow="0" yWindow="0" windowWidth="17256" windowHeight="6036"/>
  </bookViews>
  <sheets>
    <sheet name="Testo" sheetId="2" r:id="rId1"/>
    <sheet name="Dat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1"/>
  <c r="C31" i="1"/>
  <c r="D3" i="1" l="1"/>
  <c r="E3" i="1"/>
  <c r="H3" i="1" s="1"/>
  <c r="D4" i="1"/>
  <c r="E4" i="1"/>
  <c r="H4" i="1" s="1"/>
  <c r="D5" i="1"/>
  <c r="E5" i="1"/>
  <c r="H5" i="1" s="1"/>
  <c r="D6" i="1"/>
  <c r="G6" i="1" s="1"/>
  <c r="E6" i="1"/>
  <c r="H6" i="1" s="1"/>
  <c r="D7" i="1"/>
  <c r="G7" i="1" s="1"/>
  <c r="E7" i="1"/>
  <c r="H7" i="1" s="1"/>
  <c r="D8" i="1"/>
  <c r="G8" i="1" s="1"/>
  <c r="E8" i="1"/>
  <c r="H8" i="1" s="1"/>
  <c r="D9" i="1"/>
  <c r="G9" i="1" s="1"/>
  <c r="E9" i="1"/>
  <c r="H9" i="1" s="1"/>
  <c r="D10" i="1"/>
  <c r="G10" i="1" s="1"/>
  <c r="E10" i="1"/>
  <c r="H10" i="1" s="1"/>
  <c r="D11" i="1"/>
  <c r="E11" i="1"/>
  <c r="H11" i="1" s="1"/>
  <c r="D12" i="1"/>
  <c r="E12" i="1"/>
  <c r="H12" i="1" s="1"/>
  <c r="D13" i="1"/>
  <c r="E13" i="1"/>
  <c r="H13" i="1" s="1"/>
  <c r="D14" i="1"/>
  <c r="G14" i="1" s="1"/>
  <c r="E14" i="1"/>
  <c r="H14" i="1" s="1"/>
  <c r="D15" i="1"/>
  <c r="G15" i="1" s="1"/>
  <c r="E15" i="1"/>
  <c r="H15" i="1" s="1"/>
  <c r="D16" i="1"/>
  <c r="G16" i="1" s="1"/>
  <c r="E16" i="1"/>
  <c r="H16" i="1" s="1"/>
  <c r="D17" i="1"/>
  <c r="G17" i="1" s="1"/>
  <c r="E17" i="1"/>
  <c r="H17" i="1" s="1"/>
  <c r="D18" i="1"/>
  <c r="G18" i="1" s="1"/>
  <c r="E18" i="1"/>
  <c r="H18" i="1" s="1"/>
  <c r="D19" i="1"/>
  <c r="E19" i="1"/>
  <c r="H19" i="1" s="1"/>
  <c r="D20" i="1"/>
  <c r="E20" i="1"/>
  <c r="H20" i="1" s="1"/>
  <c r="D21" i="1"/>
  <c r="E21" i="1"/>
  <c r="H21" i="1" s="1"/>
  <c r="D22" i="1"/>
  <c r="G22" i="1" s="1"/>
  <c r="E22" i="1"/>
  <c r="H22" i="1" s="1"/>
  <c r="D23" i="1"/>
  <c r="G23" i="1" s="1"/>
  <c r="E23" i="1"/>
  <c r="H23" i="1" s="1"/>
  <c r="D24" i="1"/>
  <c r="G24" i="1" s="1"/>
  <c r="E24" i="1"/>
  <c r="H24" i="1" s="1"/>
  <c r="D25" i="1"/>
  <c r="E25" i="1"/>
  <c r="H25" i="1" s="1"/>
  <c r="D26" i="1"/>
  <c r="G26" i="1" s="1"/>
  <c r="E26" i="1"/>
  <c r="H26" i="1" s="1"/>
  <c r="E2" i="1"/>
  <c r="H2" i="1" s="1"/>
  <c r="D2" i="1"/>
  <c r="F2" i="1" s="1"/>
  <c r="E1" i="1"/>
  <c r="H1" i="1" s="1"/>
  <c r="D1" i="1"/>
  <c r="C40" i="1"/>
  <c r="G1" i="1" l="1"/>
  <c r="F1" i="1"/>
  <c r="F20" i="1"/>
  <c r="F12" i="1"/>
  <c r="H27" i="1"/>
  <c r="C35" i="1" s="1"/>
  <c r="F11" i="1"/>
  <c r="F3" i="1"/>
  <c r="E27" i="1"/>
  <c r="F25" i="1"/>
  <c r="F21" i="1"/>
  <c r="F13" i="1"/>
  <c r="F5" i="1"/>
  <c r="F19" i="1"/>
  <c r="F4" i="1"/>
  <c r="F17" i="1"/>
  <c r="F9" i="1"/>
  <c r="F26" i="1"/>
  <c r="F18" i="1"/>
  <c r="F10" i="1"/>
  <c r="G25" i="1"/>
  <c r="G21" i="1"/>
  <c r="G13" i="1"/>
  <c r="G5" i="1"/>
  <c r="F24" i="1"/>
  <c r="F16" i="1"/>
  <c r="F8" i="1"/>
  <c r="G20" i="1"/>
  <c r="G12" i="1"/>
  <c r="G4" i="1"/>
  <c r="F23" i="1"/>
  <c r="F15" i="1"/>
  <c r="F7" i="1"/>
  <c r="G2" i="1"/>
  <c r="D27" i="1"/>
  <c r="F22" i="1"/>
  <c r="F14" i="1"/>
  <c r="F6" i="1"/>
  <c r="G19" i="1"/>
  <c r="G11" i="1"/>
  <c r="G3" i="1"/>
  <c r="G27" i="1" l="1"/>
  <c r="F27" i="1"/>
  <c r="C32" i="1" s="1"/>
  <c r="C41" i="1" l="1"/>
  <c r="C34" i="1"/>
</calcChain>
</file>

<file path=xl/sharedStrings.xml><?xml version="1.0" encoding="utf-8"?>
<sst xmlns="http://schemas.openxmlformats.org/spreadsheetml/2006/main" count="45" uniqueCount="38">
  <si>
    <t>Akai 4200</t>
  </si>
  <si>
    <t>Hitachi K180</t>
  </si>
  <si>
    <t>Lg DAT200</t>
  </si>
  <si>
    <t>Waitec HTXE</t>
  </si>
  <si>
    <t>Genesis AV3</t>
  </si>
  <si>
    <t>Kenwood SLIM1.</t>
  </si>
  <si>
    <t>Orion HTS2965</t>
  </si>
  <si>
    <t>Pioneer DCS323</t>
  </si>
  <si>
    <t>Samsung UP30</t>
  </si>
  <si>
    <t>Samsung TWP32</t>
  </si>
  <si>
    <t>Sharp AT1000</t>
  </si>
  <si>
    <t>Teac PLD2100</t>
  </si>
  <si>
    <t>Jbl DSC1000</t>
  </si>
  <si>
    <t>Kenwood 5.1D</t>
  </si>
  <si>
    <t>Panasonic HT88</t>
  </si>
  <si>
    <t>Philips RGB500</t>
  </si>
  <si>
    <t>Pioneer HTW</t>
  </si>
  <si>
    <t>Sony PALPRO</t>
  </si>
  <si>
    <t>Technics DV290</t>
  </si>
  <si>
    <t>Thomson DPL943</t>
  </si>
  <si>
    <t>Jvc THR1</t>
  </si>
  <si>
    <t>Kenwood CIN5.4</t>
  </si>
  <si>
    <t>Pioneer RCS9H</t>
  </si>
  <si>
    <t>Sony RH7000</t>
  </si>
  <si>
    <t>Yamaha YHT941</t>
  </si>
  <si>
    <t>MARCA</t>
  </si>
  <si>
    <t>PREZZO</t>
  </si>
  <si>
    <t>POTENZA</t>
  </si>
  <si>
    <t>r(prezzo,potenza)</t>
  </si>
  <si>
    <t>cov</t>
  </si>
  <si>
    <t>var(X)</t>
  </si>
  <si>
    <t>var(y)</t>
  </si>
  <si>
    <t>rxy=</t>
  </si>
  <si>
    <t>COVARIANZA</t>
  </si>
  <si>
    <t>tramite la formula covarianza</t>
  </si>
  <si>
    <t>tramite l'implementazione manuale</t>
  </si>
  <si>
    <t>tramite la fomula VAR.P</t>
  </si>
  <si>
    <t>tramite la formula correlazione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</si>
</sst>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[$€]* #,##0.00_);_([$€]* \(#,##0.00\);_([$€]* &quot;-&quot;??_);_(@_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10">
    <cellStyle name="Dezimal [0]_Compiling Utility Macros" xfId="2"/>
    <cellStyle name="Dezimal_Compiling Utility Macros" xfId="3"/>
    <cellStyle name="Euro" xfId="4"/>
    <cellStyle name="Migliaia 2" xfId="5"/>
    <cellStyle name="Normale" xfId="0" builtinId="0"/>
    <cellStyle name="Normale 2" xfId="1"/>
    <cellStyle name="Percentuale 2" xfId="6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1</xdr:row>
      <xdr:rowOff>114300</xdr:rowOff>
    </xdr:from>
    <xdr:to>
      <xdr:col>13</xdr:col>
      <xdr:colOff>220980</xdr:colOff>
      <xdr:row>12</xdr:row>
      <xdr:rowOff>22860</xdr:rowOff>
    </xdr:to>
    <xdr:sp macro="" textlink="">
      <xdr:nvSpPr>
        <xdr:cNvPr id="2" name="CasellaDiTesto 1"/>
        <xdr:cNvSpPr txBox="1"/>
      </xdr:nvSpPr>
      <xdr:spPr>
        <a:xfrm>
          <a:off x="1348740" y="297180"/>
          <a:ext cx="6797040" cy="1920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/>
            <a:t>Calcolare la covarianza 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 le variabili prezzo e potenza implementando manualmente la formula di seguito e testare il risultato con la funzione di EXCEL COVARIANZA</a:t>
          </a:r>
          <a:endParaRPr lang="it-IT" sz="1200" b="1">
            <a:effectLst/>
          </a:endParaRPr>
        </a:p>
        <a:p>
          <a:endParaRPr lang="it-IT" sz="12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/>
            <a:t>Calcolare la varianza delle due variabili</a:t>
          </a:r>
          <a:r>
            <a:rPr lang="it-IT" sz="1200" b="1" baseline="0"/>
            <a:t> implementando manualemente la formula di seguito 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testare il risultato con la funzione di EXCEL VAR.P</a:t>
          </a:r>
          <a:endParaRPr lang="it-IT" sz="1200" b="1">
            <a:effectLst/>
          </a:endParaRPr>
        </a:p>
        <a:p>
          <a:endParaRPr lang="it-IT" sz="1200" b="1"/>
        </a:p>
        <a:p>
          <a:endParaRPr lang="it-IT" sz="12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 b="1"/>
            <a:t>Calcolare il</a:t>
          </a:r>
          <a:r>
            <a:rPr lang="it-IT" sz="1200" b="1" baseline="0"/>
            <a:t> coefficiente di correlazione tra le variabili prezzo e potenza implementando manualmente la formula di seguito 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testare il risultato con la funzione di EXCEL CORRELAZIONE</a:t>
          </a:r>
          <a:endParaRPr lang="it-IT" sz="1200" b="1">
            <a:effectLst/>
          </a:endParaRPr>
        </a:p>
        <a:p>
          <a:endParaRPr lang="it-IT" sz="12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14</xdr:col>
          <xdr:colOff>518160</xdr:colOff>
          <xdr:row>19</xdr:row>
          <xdr:rowOff>91440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26</xdr:row>
          <xdr:rowOff>160020</xdr:rowOff>
        </xdr:from>
        <xdr:to>
          <xdr:col>13</xdr:col>
          <xdr:colOff>91440</xdr:colOff>
          <xdr:row>50</xdr:row>
          <xdr:rowOff>91440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320040</xdr:colOff>
          <xdr:row>20</xdr:row>
          <xdr:rowOff>152400</xdr:rowOff>
        </xdr:from>
        <xdr:to>
          <xdr:col>6</xdr:col>
          <xdr:colOff>518160</xdr:colOff>
          <xdr:row>24</xdr:row>
          <xdr:rowOff>121920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20</xdr:row>
          <xdr:rowOff>167640</xdr:rowOff>
        </xdr:from>
        <xdr:to>
          <xdr:col>12</xdr:col>
          <xdr:colOff>114300</xdr:colOff>
          <xdr:row>24</xdr:row>
          <xdr:rowOff>137160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8" sqref="B8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r:id="rId5">
            <anchor moveWithCells="1">
              <from>
                <xdr:col>2</xdr:col>
                <xdr:colOff>0</xdr:colOff>
                <xdr:row>13</xdr:row>
                <xdr:rowOff>0</xdr:rowOff>
              </from>
              <to>
                <xdr:col>14</xdr:col>
                <xdr:colOff>518160</xdr:colOff>
                <xdr:row>19</xdr:row>
                <xdr:rowOff>91440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r:id="rId7">
            <anchor moveWithCells="1">
              <from>
                <xdr:col>3</xdr:col>
                <xdr:colOff>45720</xdr:colOff>
                <xdr:row>26</xdr:row>
                <xdr:rowOff>160020</xdr:rowOff>
              </from>
              <to>
                <xdr:col>13</xdr:col>
                <xdr:colOff>91440</xdr:colOff>
                <xdr:row>50</xdr:row>
                <xdr:rowOff>91440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r:id="rId9">
            <anchor moveWithCells="1">
              <from>
                <xdr:col>2</xdr:col>
                <xdr:colOff>320040</xdr:colOff>
                <xdr:row>20</xdr:row>
                <xdr:rowOff>152400</xdr:rowOff>
              </from>
              <to>
                <xdr:col>6</xdr:col>
                <xdr:colOff>518160</xdr:colOff>
                <xdr:row>24</xdr:row>
                <xdr:rowOff>121920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r:id="rId11">
            <anchor moveWithCells="1">
              <from>
                <xdr:col>7</xdr:col>
                <xdr:colOff>525780</xdr:colOff>
                <xdr:row>20</xdr:row>
                <xdr:rowOff>167640</xdr:rowOff>
              </from>
              <to>
                <xdr:col>12</xdr:col>
                <xdr:colOff>114300</xdr:colOff>
                <xdr:row>24</xdr:row>
                <xdr:rowOff>137160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41"/>
  <sheetViews>
    <sheetView workbookViewId="0">
      <selection activeCell="A4" sqref="A4"/>
    </sheetView>
  </sheetViews>
  <sheetFormatPr defaultRowHeight="14.4" x14ac:dyDescent="0.3"/>
  <cols>
    <col min="1" max="1" width="17.88671875" customWidth="1"/>
    <col min="3" max="3" width="16" customWidth="1"/>
    <col min="4" max="4" width="12.88671875" customWidth="1"/>
    <col min="5" max="5" width="13.5546875" customWidth="1"/>
    <col min="6" max="6" width="22.21875" customWidth="1"/>
    <col min="7" max="7" width="13.77734375" customWidth="1"/>
    <col min="8" max="8" width="12.77734375" customWidth="1"/>
    <col min="9" max="9" width="17.44140625" customWidth="1"/>
  </cols>
  <sheetData>
    <row r="1" spans="1:8" ht="61.8" customHeight="1" x14ac:dyDescent="0.3">
      <c r="A1" t="s">
        <v>25</v>
      </c>
      <c r="B1" s="1" t="s">
        <v>26</v>
      </c>
      <c r="C1" t="s">
        <v>27</v>
      </c>
      <c r="D1" s="1" t="str">
        <f>B1&amp;"-M("&amp;B1&amp;")"</f>
        <v>PREZZO-M(PREZZO)</v>
      </c>
      <c r="E1" s="1" t="str">
        <f>C1&amp;"-M("&amp;C1&amp;")"</f>
        <v>POTENZA-M(POTENZA)</v>
      </c>
      <c r="F1" s="1" t="str">
        <f>"("&amp;D1&amp;")*("&amp;E1&amp;")"</f>
        <v>(PREZZO-M(PREZZO))*(POTENZA-M(POTENZA))</v>
      </c>
      <c r="G1" s="1" t="str">
        <f>"("&amp;D1&amp;")^2"</f>
        <v>(PREZZO-M(PREZZO))^2</v>
      </c>
      <c r="H1" s="1" t="str">
        <f>"("&amp;E1&amp;")^2"</f>
        <v>(POTENZA-M(POTENZA))^2</v>
      </c>
    </row>
    <row r="2" spans="1:8" x14ac:dyDescent="0.3">
      <c r="A2" t="s">
        <v>0</v>
      </c>
      <c r="B2">
        <v>208</v>
      </c>
      <c r="C2">
        <v>150</v>
      </c>
      <c r="D2">
        <f>B2-AVERAGE(B$2:B$26)</f>
        <v>-285.92</v>
      </c>
      <c r="E2">
        <f>C2-AVERAGE(C$2:C$26)</f>
        <v>-486.4</v>
      </c>
      <c r="F2">
        <f>D2*E2</f>
        <v>139071.48800000001</v>
      </c>
      <c r="G2">
        <f>D2^2</f>
        <v>81750.246400000004</v>
      </c>
      <c r="H2">
        <f>E2^2</f>
        <v>236584.95999999999</v>
      </c>
    </row>
    <row r="3" spans="1:8" x14ac:dyDescent="0.3">
      <c r="A3" t="s">
        <v>1</v>
      </c>
      <c r="B3">
        <v>161</v>
      </c>
      <c r="C3">
        <v>160</v>
      </c>
      <c r="D3">
        <f>B3-AVERAGE(B$2:B$26)</f>
        <v>-332.92</v>
      </c>
      <c r="E3">
        <f>C3-AVERAGE(C$2:C$26)</f>
        <v>-476.4</v>
      </c>
      <c r="F3">
        <f t="shared" ref="F3:F26" si="0">D3*E3</f>
        <v>158603.08799999999</v>
      </c>
      <c r="G3">
        <f t="shared" ref="G3:G26" si="1">D3^2</f>
        <v>110835.72640000001</v>
      </c>
      <c r="H3">
        <f t="shared" ref="H3:H26" si="2">E3^2</f>
        <v>226956.96</v>
      </c>
    </row>
    <row r="4" spans="1:8" x14ac:dyDescent="0.3">
      <c r="A4" t="s">
        <v>2</v>
      </c>
      <c r="B4">
        <v>210</v>
      </c>
      <c r="C4">
        <v>320</v>
      </c>
      <c r="D4">
        <f>B4-AVERAGE(B$2:B$26)</f>
        <v>-283.92</v>
      </c>
      <c r="E4">
        <f>C4-AVERAGE(C$2:C$26)</f>
        <v>-316.39999999999998</v>
      </c>
      <c r="F4">
        <f t="shared" si="0"/>
        <v>89832.288</v>
      </c>
      <c r="G4">
        <f t="shared" si="1"/>
        <v>80610.566400000011</v>
      </c>
      <c r="H4">
        <f t="shared" si="2"/>
        <v>100108.95999999999</v>
      </c>
    </row>
    <row r="5" spans="1:8" x14ac:dyDescent="0.3">
      <c r="A5" t="s">
        <v>3</v>
      </c>
      <c r="B5">
        <v>120</v>
      </c>
      <c r="C5">
        <v>120</v>
      </c>
      <c r="D5">
        <f>B5-AVERAGE(B$2:B$26)</f>
        <v>-373.92</v>
      </c>
      <c r="E5">
        <f>C5-AVERAGE(C$2:C$26)</f>
        <v>-516.4</v>
      </c>
      <c r="F5">
        <f t="shared" si="0"/>
        <v>193092.288</v>
      </c>
      <c r="G5">
        <f t="shared" si="1"/>
        <v>139816.16640000002</v>
      </c>
      <c r="H5">
        <f t="shared" si="2"/>
        <v>266668.95999999996</v>
      </c>
    </row>
    <row r="6" spans="1:8" x14ac:dyDescent="0.3">
      <c r="A6" t="s">
        <v>4</v>
      </c>
      <c r="B6">
        <v>520</v>
      </c>
      <c r="C6">
        <v>600</v>
      </c>
      <c r="D6">
        <f>B6-AVERAGE(B$2:B$26)</f>
        <v>26.079999999999984</v>
      </c>
      <c r="E6">
        <f>C6-AVERAGE(C$2:C$26)</f>
        <v>-36.399999999999977</v>
      </c>
      <c r="F6">
        <f t="shared" si="0"/>
        <v>-949.31199999999887</v>
      </c>
      <c r="G6">
        <f t="shared" si="1"/>
        <v>680.16639999999916</v>
      </c>
      <c r="H6">
        <f t="shared" si="2"/>
        <v>1324.9599999999984</v>
      </c>
    </row>
    <row r="7" spans="1:8" x14ac:dyDescent="0.3">
      <c r="A7" t="s">
        <v>5</v>
      </c>
      <c r="B7">
        <v>452</v>
      </c>
      <c r="C7">
        <v>240</v>
      </c>
      <c r="D7">
        <f>B7-AVERAGE(B$2:B$26)</f>
        <v>-41.920000000000016</v>
      </c>
      <c r="E7">
        <f>C7-AVERAGE(C$2:C$26)</f>
        <v>-396.4</v>
      </c>
      <c r="F7">
        <f t="shared" si="0"/>
        <v>16617.088000000007</v>
      </c>
      <c r="G7">
        <f t="shared" si="1"/>
        <v>1757.2864000000013</v>
      </c>
      <c r="H7">
        <f t="shared" si="2"/>
        <v>157132.96</v>
      </c>
    </row>
    <row r="8" spans="1:8" x14ac:dyDescent="0.3">
      <c r="A8" t="s">
        <v>6</v>
      </c>
      <c r="B8">
        <v>260</v>
      </c>
      <c r="C8">
        <v>500</v>
      </c>
      <c r="D8">
        <f>B8-AVERAGE(B$2:B$26)</f>
        <v>-233.92000000000002</v>
      </c>
      <c r="E8">
        <f>C8-AVERAGE(C$2:C$26)</f>
        <v>-136.39999999999998</v>
      </c>
      <c r="F8">
        <f t="shared" si="0"/>
        <v>31906.687999999998</v>
      </c>
      <c r="G8">
        <f t="shared" si="1"/>
        <v>54718.566400000011</v>
      </c>
      <c r="H8">
        <f t="shared" si="2"/>
        <v>18604.959999999995</v>
      </c>
    </row>
    <row r="9" spans="1:8" x14ac:dyDescent="0.3">
      <c r="A9" t="s">
        <v>7</v>
      </c>
      <c r="B9">
        <v>280</v>
      </c>
      <c r="C9">
        <v>500</v>
      </c>
      <c r="D9">
        <f>B9-AVERAGE(B$2:B$26)</f>
        <v>-213.92000000000002</v>
      </c>
      <c r="E9">
        <f>C9-AVERAGE(C$2:C$26)</f>
        <v>-136.39999999999998</v>
      </c>
      <c r="F9">
        <f t="shared" si="0"/>
        <v>29178.687999999998</v>
      </c>
      <c r="G9">
        <f t="shared" si="1"/>
        <v>45761.766400000008</v>
      </c>
      <c r="H9">
        <f t="shared" si="2"/>
        <v>18604.959999999995</v>
      </c>
    </row>
    <row r="10" spans="1:8" x14ac:dyDescent="0.3">
      <c r="A10" t="s">
        <v>8</v>
      </c>
      <c r="B10">
        <v>230</v>
      </c>
      <c r="C10">
        <v>500</v>
      </c>
      <c r="D10">
        <f>B10-AVERAGE(B$2:B$26)</f>
        <v>-263.92</v>
      </c>
      <c r="E10">
        <f>C10-AVERAGE(C$2:C$26)</f>
        <v>-136.39999999999998</v>
      </c>
      <c r="F10">
        <f t="shared" si="0"/>
        <v>35998.687999999995</v>
      </c>
      <c r="G10">
        <f t="shared" si="1"/>
        <v>69653.766400000008</v>
      </c>
      <c r="H10">
        <f t="shared" si="2"/>
        <v>18604.959999999995</v>
      </c>
    </row>
    <row r="11" spans="1:8" x14ac:dyDescent="0.3">
      <c r="A11" t="s">
        <v>9</v>
      </c>
      <c r="B11">
        <v>400</v>
      </c>
      <c r="C11">
        <v>700</v>
      </c>
      <c r="D11">
        <f>B11-AVERAGE(B$2:B$26)</f>
        <v>-93.920000000000016</v>
      </c>
      <c r="E11">
        <f>C11-AVERAGE(C$2:C$26)</f>
        <v>63.600000000000023</v>
      </c>
      <c r="F11">
        <f t="shared" si="0"/>
        <v>-5973.3120000000035</v>
      </c>
      <c r="G11">
        <f t="shared" si="1"/>
        <v>8820.966400000003</v>
      </c>
      <c r="H11">
        <f t="shared" si="2"/>
        <v>4044.9600000000028</v>
      </c>
    </row>
    <row r="12" spans="1:8" x14ac:dyDescent="0.3">
      <c r="A12" t="s">
        <v>10</v>
      </c>
      <c r="B12">
        <v>440</v>
      </c>
      <c r="C12">
        <v>600</v>
      </c>
      <c r="D12">
        <f>B12-AVERAGE(B$2:B$26)</f>
        <v>-53.920000000000016</v>
      </c>
      <c r="E12">
        <f>C12-AVERAGE(C$2:C$26)</f>
        <v>-36.399999999999977</v>
      </c>
      <c r="F12">
        <f t="shared" si="0"/>
        <v>1962.6879999999994</v>
      </c>
      <c r="G12">
        <f t="shared" si="1"/>
        <v>2907.3664000000017</v>
      </c>
      <c r="H12">
        <f t="shared" si="2"/>
        <v>1324.9599999999984</v>
      </c>
    </row>
    <row r="13" spans="1:8" x14ac:dyDescent="0.3">
      <c r="A13" t="s">
        <v>11</v>
      </c>
      <c r="B13">
        <v>250</v>
      </c>
      <c r="C13">
        <v>550</v>
      </c>
      <c r="D13">
        <f>B13-AVERAGE(B$2:B$26)</f>
        <v>-243.92000000000002</v>
      </c>
      <c r="E13">
        <f>C13-AVERAGE(C$2:C$26)</f>
        <v>-86.399999999999977</v>
      </c>
      <c r="F13">
        <f t="shared" si="0"/>
        <v>21074.687999999995</v>
      </c>
      <c r="G13">
        <f t="shared" si="1"/>
        <v>59496.966400000005</v>
      </c>
      <c r="H13">
        <f t="shared" si="2"/>
        <v>7464.9599999999964</v>
      </c>
    </row>
    <row r="14" spans="1:8" x14ac:dyDescent="0.3">
      <c r="A14" t="s">
        <v>12</v>
      </c>
      <c r="B14">
        <v>650</v>
      </c>
      <c r="C14">
        <v>700</v>
      </c>
      <c r="D14">
        <f>B14-AVERAGE(B$2:B$26)</f>
        <v>156.07999999999998</v>
      </c>
      <c r="E14">
        <f>C14-AVERAGE(C$2:C$26)</f>
        <v>63.600000000000023</v>
      </c>
      <c r="F14">
        <f t="shared" si="0"/>
        <v>9926.6880000000019</v>
      </c>
      <c r="G14">
        <f t="shared" si="1"/>
        <v>24360.966399999994</v>
      </c>
      <c r="H14">
        <f t="shared" si="2"/>
        <v>4044.9600000000028</v>
      </c>
    </row>
    <row r="15" spans="1:8" x14ac:dyDescent="0.3">
      <c r="A15" t="s">
        <v>13</v>
      </c>
      <c r="B15">
        <v>408</v>
      </c>
      <c r="C15">
        <v>650</v>
      </c>
      <c r="D15">
        <f>B15-AVERAGE(B$2:B$26)</f>
        <v>-85.920000000000016</v>
      </c>
      <c r="E15">
        <f>C15-AVERAGE(C$2:C$26)</f>
        <v>13.600000000000023</v>
      </c>
      <c r="F15">
        <f t="shared" si="0"/>
        <v>-1168.5120000000022</v>
      </c>
      <c r="G15">
        <f t="shared" si="1"/>
        <v>7382.2464000000027</v>
      </c>
      <c r="H15">
        <f t="shared" si="2"/>
        <v>184.9600000000006</v>
      </c>
    </row>
    <row r="16" spans="1:8" x14ac:dyDescent="0.3">
      <c r="A16" t="s">
        <v>14</v>
      </c>
      <c r="B16">
        <v>550</v>
      </c>
      <c r="C16">
        <v>900</v>
      </c>
      <c r="D16">
        <f>B16-AVERAGE(B$2:B$26)</f>
        <v>56.079999999999984</v>
      </c>
      <c r="E16">
        <f>C16-AVERAGE(C$2:C$26)</f>
        <v>263.60000000000002</v>
      </c>
      <c r="F16">
        <f t="shared" si="0"/>
        <v>14782.687999999996</v>
      </c>
      <c r="G16">
        <f t="shared" si="1"/>
        <v>3144.9663999999984</v>
      </c>
      <c r="H16">
        <f t="shared" si="2"/>
        <v>69484.960000000006</v>
      </c>
    </row>
    <row r="17" spans="1:8" x14ac:dyDescent="0.3">
      <c r="A17" t="s">
        <v>15</v>
      </c>
      <c r="B17">
        <v>330</v>
      </c>
      <c r="C17">
        <v>600</v>
      </c>
      <c r="D17">
        <f>B17-AVERAGE(B$2:B$26)</f>
        <v>-163.92000000000002</v>
      </c>
      <c r="E17">
        <f>C17-AVERAGE(C$2:C$26)</f>
        <v>-36.399999999999977</v>
      </c>
      <c r="F17">
        <f t="shared" si="0"/>
        <v>5966.6879999999965</v>
      </c>
      <c r="G17">
        <f t="shared" si="1"/>
        <v>26869.766400000004</v>
      </c>
      <c r="H17">
        <f t="shared" si="2"/>
        <v>1324.9599999999984</v>
      </c>
    </row>
    <row r="18" spans="1:8" x14ac:dyDescent="0.3">
      <c r="A18" t="s">
        <v>16</v>
      </c>
      <c r="B18">
        <v>460</v>
      </c>
      <c r="C18">
        <v>500</v>
      </c>
      <c r="D18">
        <f>B18-AVERAGE(B$2:B$26)</f>
        <v>-33.920000000000016</v>
      </c>
      <c r="E18">
        <f>C18-AVERAGE(C$2:C$26)</f>
        <v>-136.39999999999998</v>
      </c>
      <c r="F18">
        <f t="shared" si="0"/>
        <v>4626.688000000001</v>
      </c>
      <c r="G18">
        <f t="shared" si="1"/>
        <v>1150.5664000000011</v>
      </c>
      <c r="H18">
        <f t="shared" si="2"/>
        <v>18604.959999999995</v>
      </c>
    </row>
    <row r="19" spans="1:8" x14ac:dyDescent="0.3">
      <c r="A19" t="s">
        <v>17</v>
      </c>
      <c r="B19">
        <v>380</v>
      </c>
      <c r="C19">
        <v>800</v>
      </c>
      <c r="D19">
        <f>B19-AVERAGE(B$2:B$26)</f>
        <v>-113.92000000000002</v>
      </c>
      <c r="E19">
        <f>C19-AVERAGE(C$2:C$26)</f>
        <v>163.60000000000002</v>
      </c>
      <c r="F19">
        <f t="shared" si="0"/>
        <v>-18637.312000000005</v>
      </c>
      <c r="G19">
        <f t="shared" si="1"/>
        <v>12977.766400000004</v>
      </c>
      <c r="H19">
        <f t="shared" si="2"/>
        <v>26764.960000000006</v>
      </c>
    </row>
    <row r="20" spans="1:8" x14ac:dyDescent="0.3">
      <c r="A20" t="s">
        <v>18</v>
      </c>
      <c r="B20">
        <v>700</v>
      </c>
      <c r="C20">
        <v>720</v>
      </c>
      <c r="D20">
        <f>B20-AVERAGE(B$2:B$26)</f>
        <v>206.07999999999998</v>
      </c>
      <c r="E20">
        <f>C20-AVERAGE(C$2:C$26)</f>
        <v>83.600000000000023</v>
      </c>
      <c r="F20">
        <f t="shared" si="0"/>
        <v>17228.288000000004</v>
      </c>
      <c r="G20">
        <f t="shared" si="1"/>
        <v>42468.96639999999</v>
      </c>
      <c r="H20">
        <f t="shared" si="2"/>
        <v>6988.9600000000037</v>
      </c>
    </row>
    <row r="21" spans="1:8" x14ac:dyDescent="0.3">
      <c r="A21" t="s">
        <v>19</v>
      </c>
      <c r="B21">
        <v>330</v>
      </c>
      <c r="C21">
        <v>400</v>
      </c>
      <c r="D21">
        <f>B21-AVERAGE(B$2:B$26)</f>
        <v>-163.92000000000002</v>
      </c>
      <c r="E21">
        <f>C21-AVERAGE(C$2:C$26)</f>
        <v>-236.39999999999998</v>
      </c>
      <c r="F21">
        <f t="shared" si="0"/>
        <v>38750.688000000002</v>
      </c>
      <c r="G21">
        <f t="shared" si="1"/>
        <v>26869.766400000004</v>
      </c>
      <c r="H21">
        <f t="shared" si="2"/>
        <v>55884.959999999992</v>
      </c>
    </row>
    <row r="22" spans="1:8" x14ac:dyDescent="0.3">
      <c r="A22" t="s">
        <v>20</v>
      </c>
      <c r="B22">
        <v>494</v>
      </c>
      <c r="C22">
        <v>810</v>
      </c>
      <c r="D22">
        <f>B22-AVERAGE(B$2:B$26)</f>
        <v>7.9999999999984084E-2</v>
      </c>
      <c r="E22">
        <f>C22-AVERAGE(C$2:C$26)</f>
        <v>173.60000000000002</v>
      </c>
      <c r="F22">
        <f t="shared" si="0"/>
        <v>13.887999999997239</v>
      </c>
      <c r="G22">
        <f t="shared" si="1"/>
        <v>6.3999999999974537E-3</v>
      </c>
      <c r="H22">
        <f t="shared" si="2"/>
        <v>30136.960000000006</v>
      </c>
    </row>
    <row r="23" spans="1:8" x14ac:dyDescent="0.3">
      <c r="A23" t="s">
        <v>21</v>
      </c>
      <c r="B23">
        <v>816</v>
      </c>
      <c r="C23">
        <v>1500</v>
      </c>
      <c r="D23">
        <f>B23-AVERAGE(B$2:B$26)</f>
        <v>322.08</v>
      </c>
      <c r="E23">
        <f>C23-AVERAGE(C$2:C$26)</f>
        <v>863.6</v>
      </c>
      <c r="F23">
        <f t="shared" si="0"/>
        <v>278148.288</v>
      </c>
      <c r="G23">
        <f t="shared" si="1"/>
        <v>103735.52639999999</v>
      </c>
      <c r="H23">
        <f t="shared" si="2"/>
        <v>745804.96000000008</v>
      </c>
    </row>
    <row r="24" spans="1:8" x14ac:dyDescent="0.3">
      <c r="A24" t="s">
        <v>22</v>
      </c>
      <c r="B24">
        <v>1299</v>
      </c>
      <c r="C24">
        <v>1040</v>
      </c>
      <c r="D24">
        <f>B24-AVERAGE(B$2:B$26)</f>
        <v>805.07999999999993</v>
      </c>
      <c r="E24">
        <f>C24-AVERAGE(C$2:C$26)</f>
        <v>403.6</v>
      </c>
      <c r="F24">
        <f t="shared" si="0"/>
        <v>324930.288</v>
      </c>
      <c r="G24">
        <f t="shared" si="1"/>
        <v>648153.80639999988</v>
      </c>
      <c r="H24">
        <f t="shared" si="2"/>
        <v>162892.96000000002</v>
      </c>
    </row>
    <row r="25" spans="1:8" x14ac:dyDescent="0.3">
      <c r="A25" t="s">
        <v>23</v>
      </c>
      <c r="B25">
        <v>1550</v>
      </c>
      <c r="C25">
        <v>1350</v>
      </c>
      <c r="D25">
        <f>B25-AVERAGE(B$2:B$26)</f>
        <v>1056.08</v>
      </c>
      <c r="E25">
        <f>C25-AVERAGE(C$2:C$26)</f>
        <v>713.6</v>
      </c>
      <c r="F25">
        <f t="shared" si="0"/>
        <v>753618.68799999997</v>
      </c>
      <c r="G25">
        <f t="shared" si="1"/>
        <v>1115304.9663999998</v>
      </c>
      <c r="H25">
        <f t="shared" si="2"/>
        <v>509224.96000000002</v>
      </c>
    </row>
    <row r="26" spans="1:8" x14ac:dyDescent="0.3">
      <c r="A26" t="s">
        <v>24</v>
      </c>
      <c r="B26">
        <v>850</v>
      </c>
      <c r="C26">
        <v>1000</v>
      </c>
      <c r="D26">
        <f>B26-AVERAGE(B$2:B$26)</f>
        <v>356.08</v>
      </c>
      <c r="E26">
        <f>C26-AVERAGE(C$2:C$26)</f>
        <v>363.6</v>
      </c>
      <c r="F26">
        <f t="shared" si="0"/>
        <v>129470.68800000001</v>
      </c>
      <c r="G26">
        <f t="shared" si="1"/>
        <v>126792.96639999999</v>
      </c>
      <c r="H26">
        <f t="shared" si="2"/>
        <v>132204.96000000002</v>
      </c>
    </row>
    <row r="27" spans="1:8" x14ac:dyDescent="0.3">
      <c r="D27">
        <f>SUM(D2:D26)</f>
        <v>-1.3073986337985843E-12</v>
      </c>
      <c r="E27">
        <f>SUM(E2:E26)</f>
        <v>-1.5916157281026244E-12</v>
      </c>
      <c r="F27">
        <f>SUM(F2:F26)</f>
        <v>2268072.7999999998</v>
      </c>
      <c r="G27">
        <f>SUM(G2:G26)</f>
        <v>2796021.8399999994</v>
      </c>
      <c r="H27">
        <f>SUM(H2:H26)</f>
        <v>2820975.9999999995</v>
      </c>
    </row>
    <row r="30" spans="1:8" x14ac:dyDescent="0.3">
      <c r="B30" t="s">
        <v>33</v>
      </c>
    </row>
    <row r="31" spans="1:8" x14ac:dyDescent="0.3">
      <c r="B31" t="s">
        <v>29</v>
      </c>
      <c r="C31">
        <f>_xlfn.COVARIANCE.P(B2:B26,C2:C26)</f>
        <v>90722.911999999997</v>
      </c>
      <c r="D31" t="s">
        <v>34</v>
      </c>
    </row>
    <row r="32" spans="1:8" x14ac:dyDescent="0.3">
      <c r="C32">
        <f>F27/COUNT(B2:B26)</f>
        <v>90722.911999999997</v>
      </c>
      <c r="D32" t="s">
        <v>35</v>
      </c>
    </row>
    <row r="34" spans="2:4" x14ac:dyDescent="0.3">
      <c r="B34" t="s">
        <v>30</v>
      </c>
      <c r="C34">
        <f>G27/25</f>
        <v>111840.87359999998</v>
      </c>
      <c r="D34" t="s">
        <v>35</v>
      </c>
    </row>
    <row r="35" spans="2:4" x14ac:dyDescent="0.3">
      <c r="B35" t="s">
        <v>31</v>
      </c>
      <c r="C35">
        <f>H27/25</f>
        <v>112839.03999999998</v>
      </c>
      <c r="D35" t="s">
        <v>35</v>
      </c>
    </row>
    <row r="36" spans="2:4" x14ac:dyDescent="0.3">
      <c r="B36" t="s">
        <v>30</v>
      </c>
      <c r="C36">
        <f>_xlfn.VAR.P(B2:B26)</f>
        <v>111840.87360000001</v>
      </c>
      <c r="D36" t="s">
        <v>36</v>
      </c>
    </row>
    <row r="37" spans="2:4" x14ac:dyDescent="0.3">
      <c r="B37" t="s">
        <v>31</v>
      </c>
      <c r="C37">
        <f>_xlfn.VAR.P(C2:C26)</f>
        <v>112839.03999999999</v>
      </c>
      <c r="D37" t="s">
        <v>36</v>
      </c>
    </row>
    <row r="39" spans="2:4" x14ac:dyDescent="0.3">
      <c r="B39" t="s">
        <v>28</v>
      </c>
    </row>
    <row r="40" spans="2:4" x14ac:dyDescent="0.3">
      <c r="B40" t="s">
        <v>32</v>
      </c>
      <c r="C40">
        <f>CORREL(B2:B26,C2:C26)</f>
        <v>0.80758271490265876</v>
      </c>
      <c r="D40" t="s">
        <v>37</v>
      </c>
    </row>
    <row r="41" spans="2:4" x14ac:dyDescent="0.3">
      <c r="B41" t="s">
        <v>32</v>
      </c>
      <c r="C41">
        <f>C31/SQRT(C34*C35)</f>
        <v>0.80758271490265876</v>
      </c>
      <c r="D4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2014-09-15T08:13:45Z</dcterms:created>
  <dcterms:modified xsi:type="dcterms:W3CDTF">2014-09-25T22:26:17Z</dcterms:modified>
</cp:coreProperties>
</file>